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360" windowHeight="12620" tabRatio="874" activeTab="6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<sst xmlns="http://schemas.openxmlformats.org/spreadsheetml/2006/main" count="138" uniqueCount="74">
  <si>
    <t>Accounting statements 2025-26</t>
  </si>
  <si>
    <t>By completing this box, the figures will pull through to the relevant tabs of the workbook to assist you in reporting on the significant variances</t>
  </si>
  <si>
    <t>Year ending</t>
  </si>
  <si>
    <t>Notes and guidance</t>
  </si>
  <si>
    <t>Explanation required</t>
  </si>
  <si>
    <t>Variance £</t>
  </si>
  <si>
    <t>Variance %</t>
  </si>
  <si>
    <t>Please round all figures to nearest £1.  Do not leave any boxes blank and report £0 or Nil balances.  All figures must agree to underlying financial records.</t>
  </si>
  <si>
    <t>1. Balances brought forward</t>
  </si>
  <si>
    <t>Total balances and reserves at the beginning of the year as recorded in the financial records.  Value must agree to Box 7 of previous year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</si>
  <si>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</si>
  <si>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</si>
  <si>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</si>
  <si>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</si>
  <si>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</si>
  <si>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</si>
  <si>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</si>
  <si>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</si>
  <si>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</si>
  <si>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</si>
  <si>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</si>
  <si>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</si>
  <si>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Please explain in the Reserves tab</t>
  </si>
  <si>
    <t>Bal c/f checker</t>
  </si>
  <si>
    <t>8. Total value of cash and short term investments</t>
  </si>
  <si>
    <r>
      <rPr>
        <sz val="11"/>
        <color theme="1"/>
        <rFont val="Calibri"/>
        <charset val="134"/>
        <scheme val="minor"/>
      </rP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charset val="134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</si>
  <si>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</si>
  <si>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</si>
  <si>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</si>
  <si>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</si>
  <si>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Precept or rates and levies</t>
  </si>
  <si>
    <t>Difference</t>
  </si>
  <si>
    <t>% Change</t>
  </si>
  <si>
    <t>Use the table below to breakdown your explanation</t>
  </si>
  <si>
    <t>2025
£</t>
  </si>
  <si>
    <t>2026
£</t>
  </si>
  <si>
    <t>Explanation (Ensure each explanation is quantified)</t>
  </si>
  <si>
    <t>Total</t>
  </si>
  <si>
    <t>Enter more lines as appropriate</t>
  </si>
  <si>
    <t>Other receipts</t>
  </si>
  <si>
    <t>(consider any fixed assets that have been sold and ensure reflected in explanation in box 9 fixed assets)</t>
  </si>
  <si>
    <t>Please ensure you complete the value for both years, please do not provide the movement only.</t>
  </si>
  <si>
    <t xml:space="preserve">In 24/25 we received a large CIL payment of £16,239 from BDBC. This year we received a smaller amount of £6192. </t>
  </si>
  <si>
    <t xml:space="preserve">Last year we received grant monies of £8750 from the Pride In Place Fund. This year the balance received was £3750. </t>
  </si>
  <si>
    <t>Staff costs</t>
  </si>
  <si>
    <t>Identify and quantify, changes in head count, pay awards, change in hours, please provide a value</t>
  </si>
  <si>
    <t>Loan interest &amp; capital repayments</t>
  </si>
  <si>
    <t>All other payments</t>
  </si>
  <si>
    <t>(consider any fixed assets that have been purchased and reflect in explanation in box 9 fixed assets)</t>
  </si>
  <si>
    <t>Is this purchase an asset and reflected in Box 9</t>
  </si>
  <si>
    <t>Reserves</t>
  </si>
  <si>
    <t>Box 7</t>
  </si>
  <si>
    <t>Precept</t>
  </si>
  <si>
    <t>£</t>
  </si>
  <si>
    <t>Earmarked reserves:</t>
  </si>
  <si>
    <t>Reserve 1</t>
  </si>
  <si>
    <t>CIL MONIES</t>
  </si>
  <si>
    <t>Reserve 2</t>
  </si>
  <si>
    <t>Reserve 3</t>
  </si>
  <si>
    <t>Reserve 4</t>
  </si>
  <si>
    <t>Reserve 5</t>
  </si>
  <si>
    <t>Reserve 6</t>
  </si>
  <si>
    <t>Reserve 7</t>
  </si>
  <si>
    <t>General reserve</t>
  </si>
  <si>
    <t>Total reserves (must agree to Box 7)</t>
  </si>
  <si>
    <t>Total fixed assets inc. long term investments</t>
  </si>
  <si>
    <t>(include any new additions or sold assets which should be reflected in other receipts or other payments)</t>
  </si>
  <si>
    <t>Fixed assets</t>
  </si>
  <si>
    <t>Is this asset movement reflected in Box 3 or Box 6</t>
  </si>
  <si>
    <t>If No please explain why</t>
  </si>
  <si>
    <t>Long Term investments</t>
  </si>
  <si>
    <t>Please provide value of investments held at each year end</t>
  </si>
  <si>
    <t>Total borrowings</t>
  </si>
  <si>
    <t>Please provide 3rd party confirmation if a non PWLB loan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</si>
</sst>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dd\-mmm\-yy"/>
  </numFmts>
  <fonts count="39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i/>
      <sz val="11"/>
      <name val="Calibri"/>
      <charset val="134"/>
      <scheme val="minor"/>
    </font>
    <font>
      <sz val="11"/>
      <name val="Calibri"/>
      <charset val="134"/>
      <scheme val="minor"/>
    </font>
    <font>
      <b/>
      <u/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i/>
      <sz val="10"/>
      <color rgb="FFFF0000"/>
      <name val="Trebuchet MS"/>
      <charset val="134"/>
    </font>
    <font>
      <b/>
      <i/>
      <sz val="8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b/>
      <i/>
      <sz val="8"/>
      <color rgb="FFFF0000"/>
      <name val="Calibri"/>
      <charset val="134"/>
      <scheme val="minor"/>
    </font>
    <font>
      <i/>
      <sz val="8"/>
      <color theme="1"/>
      <name val="Calibri"/>
      <charset val="134"/>
      <scheme val="minor"/>
    </font>
    <font>
      <b/>
      <i/>
      <sz val="10"/>
      <color rgb="FF00B0F0"/>
      <name val="Trebuchet MS"/>
      <charset val="134"/>
    </font>
    <font>
      <sz val="11"/>
      <color rgb="FF00B0F0"/>
      <name val="Calibri"/>
      <charset val="134"/>
      <scheme val="minor"/>
    </font>
    <font>
      <sz val="11"/>
      <color theme="1"/>
      <name val="Trebuchet MS"/>
      <charset val="134"/>
    </font>
    <font>
      <b/>
      <u/>
      <sz val="11"/>
      <color theme="1"/>
      <name val="Trebuchet MS"/>
      <charset val="134"/>
    </font>
    <font>
      <b/>
      <sz val="11"/>
      <color theme="1"/>
      <name val="Trebuchet MS"/>
      <charset val="134"/>
    </font>
    <font>
      <b/>
      <i/>
      <sz val="11"/>
      <color theme="1"/>
      <name val="Trebuchet MS"/>
      <charset val="134"/>
    </font>
    <font>
      <b/>
      <i/>
      <sz val="11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7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19" applyNumberFormat="0" applyAlignment="0" applyProtection="0">
      <alignment vertical="center"/>
    </xf>
    <xf numFmtId="0" fontId="29" fillId="9" borderId="20" applyNumberFormat="0" applyAlignment="0" applyProtection="0">
      <alignment vertical="center"/>
    </xf>
    <xf numFmtId="0" fontId="30" fillId="9" borderId="19" applyNumberFormat="0" applyAlignment="0" applyProtection="0">
      <alignment vertical="center"/>
    </xf>
    <xf numFmtId="0" fontId="31" fillId="10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1" xfId="0" applyFill="1" applyBorder="1"/>
    <xf numFmtId="0" fontId="6" fillId="0" borderId="0" xfId="0" applyFont="1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7" fillId="0" borderId="0" xfId="0" applyFont="1"/>
    <xf numFmtId="0" fontId="2" fillId="0" borderId="1" xfId="0" applyFont="1" applyBorder="1"/>
    <xf numFmtId="0" fontId="3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8" fillId="0" borderId="0" xfId="0" applyFont="1"/>
    <xf numFmtId="0" fontId="0" fillId="0" borderId="1" xfId="0" applyBorder="1"/>
    <xf numFmtId="9" fontId="9" fillId="0" borderId="1" xfId="3" applyFont="1" applyBorder="1"/>
    <xf numFmtId="0" fontId="1" fillId="3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/>
    <xf numFmtId="0" fontId="0" fillId="0" borderId="3" xfId="0" applyBorder="1"/>
    <xf numFmtId="0" fontId="5" fillId="0" borderId="2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4" fillId="2" borderId="1" xfId="0" applyFont="1" applyFill="1" applyBorder="1"/>
    <xf numFmtId="0" fontId="14" fillId="0" borderId="0" xfId="0" applyFont="1" applyAlignment="1">
      <alignment horizontal="right"/>
    </xf>
    <xf numFmtId="0" fontId="14" fillId="4" borderId="0" xfId="0" applyFont="1" applyFill="1"/>
    <xf numFmtId="9" fontId="17" fillId="0" borderId="0" xfId="3" applyFont="1" applyBorder="1"/>
    <xf numFmtId="0" fontId="14" fillId="0" borderId="4" xfId="0" applyFont="1" applyBorder="1"/>
    <xf numFmtId="0" fontId="16" fillId="0" borderId="5" xfId="0" applyFont="1" applyBorder="1"/>
    <xf numFmtId="0" fontId="18" fillId="0" borderId="0" xfId="0" applyFont="1"/>
    <xf numFmtId="0" fontId="2" fillId="3" borderId="1" xfId="0" applyFont="1" applyFill="1" applyBorder="1"/>
    <xf numFmtId="0" fontId="5" fillId="3" borderId="1" xfId="0" applyFont="1" applyFill="1" applyBorder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0" fillId="3" borderId="6" xfId="0" applyFill="1" applyBorder="1" applyAlignment="1">
      <alignment vertical="top" wrapText="1"/>
    </xf>
    <xf numFmtId="0" fontId="5" fillId="3" borderId="7" xfId="0" applyFont="1" applyFill="1" applyBorder="1" applyAlignment="1">
      <alignment horizontal="center"/>
    </xf>
    <xf numFmtId="0" fontId="0" fillId="3" borderId="8" xfId="0" applyFill="1" applyBorder="1" applyAlignment="1">
      <alignment vertical="top" wrapText="1"/>
    </xf>
    <xf numFmtId="176" fontId="5" fillId="3" borderId="1" xfId="0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left" vertical="top" wrapText="1"/>
    </xf>
    <xf numFmtId="43" fontId="0" fillId="5" borderId="1" xfId="1" applyFont="1" applyFill="1" applyBorder="1" applyAlignment="1">
      <alignment horizontal="center" vertical="top"/>
    </xf>
    <xf numFmtId="0" fontId="0" fillId="2" borderId="8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43" fontId="0" fillId="3" borderId="10" xfId="1" applyFont="1" applyFill="1" applyBorder="1" applyAlignment="1">
      <alignment horizontal="center" vertical="top"/>
    </xf>
    <xf numFmtId="0" fontId="0" fillId="0" borderId="11" xfId="0" applyBorder="1" applyAlignment="1">
      <alignment horizontal="center"/>
    </xf>
    <xf numFmtId="43" fontId="0" fillId="0" borderId="11" xfId="0" applyNumberFormat="1" applyBorder="1" applyAlignment="1">
      <alignment horizontal="center"/>
    </xf>
    <xf numFmtId="0" fontId="0" fillId="2" borderId="6" xfId="0" applyFill="1" applyBorder="1" applyAlignment="1">
      <alignment vertical="top" wrapText="1"/>
    </xf>
    <xf numFmtId="43" fontId="0" fillId="5" borderId="7" xfId="1" applyFont="1" applyFill="1" applyBorder="1" applyAlignment="1">
      <alignment horizontal="center" vertical="top"/>
    </xf>
    <xf numFmtId="43" fontId="0" fillId="5" borderId="10" xfId="1" applyFont="1" applyFill="1" applyBorder="1" applyAlignment="1">
      <alignment horizontal="center" vertical="top"/>
    </xf>
    <xf numFmtId="0" fontId="5" fillId="3" borderId="12" xfId="0" applyFont="1" applyFill="1" applyBorder="1" applyAlignment="1">
      <alignment horizontal="center"/>
    </xf>
    <xf numFmtId="176" fontId="5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9" fontId="0" fillId="5" borderId="2" xfId="3" applyFont="1" applyFill="1" applyBorder="1" applyAlignment="1">
      <alignment horizontal="center" vertical="top"/>
    </xf>
    <xf numFmtId="0" fontId="0" fillId="5" borderId="1" xfId="0" applyFill="1" applyBorder="1" applyAlignment="1">
      <alignment horizontal="left" vertical="top"/>
    </xf>
    <xf numFmtId="0" fontId="0" fillId="3" borderId="13" xfId="0" applyFill="1" applyBorder="1" applyAlignment="1">
      <alignment horizontal="center" vertical="top"/>
    </xf>
    <xf numFmtId="0" fontId="0" fillId="5" borderId="13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9" fontId="0" fillId="3" borderId="12" xfId="3" applyFont="1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9" fontId="0" fillId="5" borderId="13" xfId="3" applyFont="1" applyFill="1" applyBorder="1" applyAlignment="1">
      <alignment horizontal="center" vertical="top"/>
    </xf>
    <xf numFmtId="0" fontId="0" fillId="5" borderId="10" xfId="0" applyFill="1" applyBorder="1" applyAlignment="1">
      <alignment horizontal="left" vertical="top"/>
    </xf>
    <xf numFmtId="0" fontId="5" fillId="3" borderId="12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0" fillId="6" borderId="15" xfId="0" applyFill="1" applyBorder="1"/>
    <xf numFmtId="0" fontId="0" fillId="2" borderId="2" xfId="0" applyFill="1" applyBorder="1" applyAlignment="1">
      <alignment horizontal="left" vertical="top" wrapText="1"/>
    </xf>
    <xf numFmtId="0" fontId="0" fillId="6" borderId="15" xfId="0" applyFill="1" applyBorder="1" applyAlignment="1">
      <alignment horizontal="left" vertical="top"/>
    </xf>
    <xf numFmtId="0" fontId="0" fillId="0" borderId="15" xfId="0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6" borderId="14" xfId="0" applyFill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2">
    <dxf>
      <font>
        <color rgb="FFFF0000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customXml" Target="../customXml/item5.xml"/><Relationship Id="rId13" Type="http://schemas.openxmlformats.org/officeDocument/2006/relationships/customXml" Target="../customXml/item4.xml"/><Relationship Id="rId12" Type="http://schemas.openxmlformats.org/officeDocument/2006/relationships/customXml" Target="../customXml/item3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17"/>
  <sheetViews>
    <sheetView topLeftCell="A6" workbookViewId="0">
      <selection activeCell="E16" sqref="E16"/>
    </sheetView>
  </sheetViews>
  <sheetFormatPr defaultColWidth="9.14285714285714" defaultRowHeight="16.8"/>
  <cols>
    <col min="1" max="1" width="4.14285714285714" customWidth="1"/>
    <col min="2" max="2" width="28.7142857142857" style="42" customWidth="1"/>
    <col min="3" max="6" width="16.5714285714286" customWidth="1"/>
    <col min="7" max="8" width="16.5714285714286" hidden="1" customWidth="1"/>
    <col min="9" max="9" width="77.1428571428571" style="43" customWidth="1"/>
    <col min="10" max="10" width="23.1428571428571" customWidth="1"/>
  </cols>
  <sheetData>
    <row r="1" ht="17.25" customHeight="1" spans="2:2">
      <c r="B1" s="44" t="s">
        <v>0</v>
      </c>
    </row>
    <row r="3" ht="15" customHeight="1" spans="2:9">
      <c r="B3" s="45" t="s">
        <v>1</v>
      </c>
      <c r="C3" s="5"/>
      <c r="D3" s="5"/>
      <c r="E3" s="5"/>
      <c r="F3" s="5"/>
      <c r="G3" s="5"/>
      <c r="H3" s="5"/>
      <c r="I3" s="5"/>
    </row>
    <row r="4" ht="15" customHeight="1"/>
    <row r="5" ht="15" customHeight="1" spans="2:10">
      <c r="B5" s="46"/>
      <c r="C5" s="47" t="s">
        <v>2</v>
      </c>
      <c r="D5" s="47"/>
      <c r="E5" s="60"/>
      <c r="F5" s="60"/>
      <c r="G5" s="60"/>
      <c r="H5" s="60"/>
      <c r="I5" s="73" t="s">
        <v>3</v>
      </c>
      <c r="J5" s="74" t="s">
        <v>4</v>
      </c>
    </row>
    <row r="6" ht="34" spans="2:10">
      <c r="B6" s="48"/>
      <c r="C6" s="49">
        <v>45747</v>
      </c>
      <c r="D6" s="49">
        <v>46112</v>
      </c>
      <c r="E6" s="61" t="s">
        <v>5</v>
      </c>
      <c r="F6" s="61" t="s">
        <v>6</v>
      </c>
      <c r="G6" s="61"/>
      <c r="H6" s="61"/>
      <c r="I6" s="75" t="s">
        <v>7</v>
      </c>
      <c r="J6" s="76"/>
    </row>
    <row r="7" s="41" customFormat="1" ht="34" spans="2:10">
      <c r="B7" s="50" t="s">
        <v>8</v>
      </c>
      <c r="C7" s="51">
        <v>8349</v>
      </c>
      <c r="D7" s="51">
        <v>19953</v>
      </c>
      <c r="E7" s="62"/>
      <c r="F7" s="62"/>
      <c r="G7" s="63"/>
      <c r="H7" s="63"/>
      <c r="I7" s="77" t="s">
        <v>9</v>
      </c>
      <c r="J7" s="78"/>
    </row>
    <row r="8" s="41" customFormat="1" ht="34" spans="2:10">
      <c r="B8" s="50" t="s">
        <v>10</v>
      </c>
      <c r="C8" s="51">
        <v>4200</v>
      </c>
      <c r="D8" s="51">
        <v>4300</v>
      </c>
      <c r="E8" s="63">
        <f>D8-C8</f>
        <v>100</v>
      </c>
      <c r="F8" s="64">
        <f>IF(AND(C8=0,D8=0),0,IF(C8=0,1,IF(D8=0,-1,(D8-C8)/C8)))</f>
        <v>0.0238095238095238</v>
      </c>
      <c r="G8" s="65" t="str">
        <f>IF(E8&gt;100000,"Yes",IF(E8&lt;-100000,"Yes","No"))</f>
        <v>No</v>
      </c>
      <c r="H8" s="65" t="str">
        <f>IF(F8&gt;15%,"Yes",IF(F8&lt;-15%,"Yes","No"))</f>
        <v>No</v>
      </c>
      <c r="I8" s="77" t="s">
        <v>11</v>
      </c>
      <c r="J8" s="79" t="str">
        <f>IF(ISBLANK(C8),"Enter figures",IF(G8="Yes","Please explain within the relevant tab",IF(H8="Yes","Please explain within the relevant tab","No explanation required")))</f>
        <v>No explanation required</v>
      </c>
    </row>
    <row r="9" s="41" customFormat="1" ht="34.5" customHeight="1" spans="2:10">
      <c r="B9" s="50" t="s">
        <v>12</v>
      </c>
      <c r="C9" s="51">
        <v>25754</v>
      </c>
      <c r="D9" s="51">
        <v>15475</v>
      </c>
      <c r="E9" s="63">
        <f t="shared" ref="E9:E12" si="0">D9-C9</f>
        <v>-10279</v>
      </c>
      <c r="F9" s="64">
        <f t="shared" ref="F9:F12" si="1">IF(AND(C9=0,D9=0),0,IF(C9=0,1,IF(D9=0,-1,(D9-C9)/C9)))</f>
        <v>-0.399122466412984</v>
      </c>
      <c r="G9" s="65" t="str">
        <f t="shared" ref="G9:G12" si="2">IF(E9&gt;100000,"Yes",IF(E9&lt;-100000,"Yes","No"))</f>
        <v>No</v>
      </c>
      <c r="H9" s="65" t="str">
        <f t="shared" ref="H9:H12" si="3">IF(F9&gt;15%,"Yes",IF(F9&lt;-15%,"Yes","No"))</f>
        <v>Yes</v>
      </c>
      <c r="I9" s="77" t="s">
        <v>13</v>
      </c>
      <c r="J9" s="79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ht="51" spans="2:10">
      <c r="B10" s="52" t="s">
        <v>14</v>
      </c>
      <c r="C10" s="51">
        <v>0</v>
      </c>
      <c r="D10" s="51">
        <v>0</v>
      </c>
      <c r="E10" s="63">
        <f t="shared" si="0"/>
        <v>0</v>
      </c>
      <c r="F10" s="64">
        <f t="shared" si="1"/>
        <v>0</v>
      </c>
      <c r="G10" s="65" t="str">
        <f t="shared" si="2"/>
        <v>No</v>
      </c>
      <c r="H10" s="65" t="str">
        <f t="shared" si="3"/>
        <v>No</v>
      </c>
      <c r="I10" s="77" t="s">
        <v>15</v>
      </c>
      <c r="J10" s="79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ht="34" spans="2:10">
      <c r="B11" s="52" t="s">
        <v>16</v>
      </c>
      <c r="C11" s="51">
        <v>0</v>
      </c>
      <c r="D11" s="51">
        <v>0</v>
      </c>
      <c r="E11" s="63">
        <f t="shared" si="0"/>
        <v>0</v>
      </c>
      <c r="F11" s="64">
        <f t="shared" si="1"/>
        <v>0</v>
      </c>
      <c r="G11" s="65" t="str">
        <f t="shared" si="2"/>
        <v>No</v>
      </c>
      <c r="H11" s="65" t="str">
        <f t="shared" si="3"/>
        <v>No</v>
      </c>
      <c r="I11" s="77" t="s">
        <v>17</v>
      </c>
      <c r="J11" s="79" t="str">
        <f t="shared" si="4"/>
        <v>No explanation required</v>
      </c>
    </row>
    <row r="12" ht="34" spans="2:10">
      <c r="B12" s="52" t="s">
        <v>18</v>
      </c>
      <c r="C12" s="51">
        <v>18350</v>
      </c>
      <c r="D12" s="51">
        <v>17148</v>
      </c>
      <c r="E12" s="63">
        <f t="shared" si="0"/>
        <v>-1202</v>
      </c>
      <c r="F12" s="64">
        <f t="shared" si="1"/>
        <v>-0.0655040871934605</v>
      </c>
      <c r="G12" s="65" t="str">
        <f t="shared" si="2"/>
        <v>No</v>
      </c>
      <c r="H12" s="65" t="str">
        <f t="shared" si="3"/>
        <v>No</v>
      </c>
      <c r="I12" s="77" t="s">
        <v>19</v>
      </c>
      <c r="J12" s="79" t="str">
        <f t="shared" si="4"/>
        <v>No explanation required</v>
      </c>
    </row>
    <row r="13" ht="38.25" customHeight="1" spans="2:10">
      <c r="B13" s="53" t="s">
        <v>20</v>
      </c>
      <c r="C13" s="54">
        <f>C7+C8+C9-C10-C11-C12</f>
        <v>19953</v>
      </c>
      <c r="D13" s="54">
        <f>D7+D8+D9-D10-D11-D12</f>
        <v>22580</v>
      </c>
      <c r="E13" s="66"/>
      <c r="F13" s="66"/>
      <c r="G13" s="67"/>
      <c r="H13" s="67"/>
      <c r="I13" s="80" t="s">
        <v>21</v>
      </c>
      <c r="J13" s="79" t="s">
        <v>22</v>
      </c>
    </row>
    <row r="14" ht="17.55" spans="2:10">
      <c r="B14" s="55" t="s">
        <v>23</v>
      </c>
      <c r="C14" s="56">
        <f>C7+C8+C9-C10-C11-C12</f>
        <v>19953</v>
      </c>
      <c r="D14" s="56">
        <f>D7+D8+D9-D10-D11-D12</f>
        <v>22580</v>
      </c>
      <c r="E14" s="55"/>
      <c r="F14" s="55"/>
      <c r="G14" s="55"/>
      <c r="H14" s="55"/>
      <c r="I14" s="81"/>
      <c r="J14" s="79"/>
    </row>
    <row r="15" ht="34" spans="2:10">
      <c r="B15" s="57" t="s">
        <v>24</v>
      </c>
      <c r="C15" s="58">
        <v>19953</v>
      </c>
      <c r="D15" s="58">
        <v>22580</v>
      </c>
      <c r="E15" s="68"/>
      <c r="F15" s="69"/>
      <c r="G15" s="70"/>
      <c r="H15" s="70"/>
      <c r="I15" s="82" t="s">
        <v>25</v>
      </c>
      <c r="J15" s="83"/>
    </row>
    <row r="16" ht="34" spans="2:10">
      <c r="B16" s="52" t="s">
        <v>26</v>
      </c>
      <c r="C16" s="51">
        <v>76890</v>
      </c>
      <c r="D16" s="51">
        <v>78110</v>
      </c>
      <c r="E16" s="63">
        <f>D16-C16</f>
        <v>1220</v>
      </c>
      <c r="F16" s="64">
        <f t="shared" ref="F16:F17" si="5">IF(AND(C16=0,D16=0),0,IF(C16=0,1,IF(D16=0,-1,(D16-C16)/C16)))</f>
        <v>0.0158668227337755</v>
      </c>
      <c r="G16" s="65" t="str">
        <f t="shared" ref="G16:G17" si="6">IF(E16&gt;100000,"Yes",IF(E16&lt;-100000,"Yes","No"))</f>
        <v>No</v>
      </c>
      <c r="H16" s="65" t="str">
        <f t="shared" ref="H16:H17" si="7">IF(F16&gt;15%,"Yes",IF(F16&lt;-15%,"Yes","No"))</f>
        <v>No</v>
      </c>
      <c r="I16" s="77" t="s">
        <v>27</v>
      </c>
      <c r="J16" s="79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ht="34.75" spans="2:10">
      <c r="B17" s="53" t="s">
        <v>28</v>
      </c>
      <c r="C17" s="59"/>
      <c r="D17" s="59"/>
      <c r="E17" s="67">
        <f>D17-C17</f>
        <v>0</v>
      </c>
      <c r="F17" s="71">
        <f t="shared" si="5"/>
        <v>0</v>
      </c>
      <c r="G17" s="72" t="str">
        <f t="shared" si="6"/>
        <v>No</v>
      </c>
      <c r="H17" s="72" t="str">
        <f t="shared" si="7"/>
        <v>No</v>
      </c>
      <c r="I17" s="80" t="s">
        <v>29</v>
      </c>
      <c r="J17" s="79" t="str">
        <f t="shared" si="8"/>
        <v>Enter figures</v>
      </c>
    </row>
  </sheetData>
  <mergeCells count="2">
    <mergeCell ref="B3:I3"/>
    <mergeCell ref="C5:D5"/>
  </mergeCells>
  <conditionalFormatting sqref="J13">
    <cfRule type="cellIs" dxfId="0" priority="2" operator="equal">
      <formula>"Please explain in the Reserves tab"</formula>
    </cfRule>
  </conditionalFormatting>
  <conditionalFormatting sqref="J8:J12">
    <cfRule type="cellIs" dxfId="0" priority="3" operator="equal">
      <formula>"Please explain within the relevant tab"</formula>
    </cfRule>
  </conditionalFormatting>
  <conditionalFormatting sqref="J16:J17">
    <cfRule type="cellIs" dxfId="0" priority="1" operator="equal">
      <formula>"Please explain within the relevant tab"</formula>
    </cfRule>
  </conditionalFormatting>
  <conditionalFormatting sqref="E8:E12 E16:E17">
    <cfRule type="cellIs" dxfId="1" priority="6" operator="lessThan">
      <formula>-100000</formula>
    </cfRule>
    <cfRule type="cellIs" dxfId="1" priority="7" operator="greaterThan">
      <formula>100000</formula>
    </cfRule>
  </conditionalFormatting>
  <conditionalFormatting sqref="F8:F12 F15:F17">
    <cfRule type="cellIs" dxfId="1" priority="4" operator="lessThan">
      <formula>-0.15</formula>
    </cfRule>
    <cfRule type="cellIs" dxfId="1" priority="5" operator="greaterThan">
      <formula>0.15</formula>
    </cfRule>
  </conditionalFormatting>
  <pageMargins left="0.7" right="0.7" top="0.75" bottom="0.75" header="0.3" footer="0.3"/>
  <pageSetup paperSize="9" scale="66" orientation="landscape" horizontalDpi="1200" verticalDpi="1200"/>
  <headerFooter/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workbookViewId="0">
      <selection activeCell="B11" sqref="B11:C11"/>
    </sheetView>
  </sheetViews>
  <sheetFormatPr defaultColWidth="9" defaultRowHeight="16.8" outlineLevelCol="7"/>
  <cols>
    <col min="1" max="1" width="6.85714285714286" customWidth="1"/>
    <col min="2" max="2" width="11.2857142857143" customWidth="1"/>
    <col min="3" max="3" width="10.7142857142857" customWidth="1"/>
    <col min="4" max="4" width="10.4285714285714" customWidth="1"/>
    <col min="5" max="5" width="9.85714285714286" customWidth="1"/>
    <col min="6" max="6" width="70.7142857142857" customWidth="1"/>
  </cols>
  <sheetData>
    <row r="1" spans="2:2">
      <c r="B1" s="4" t="s">
        <v>30</v>
      </c>
    </row>
    <row r="3" spans="2:2">
      <c r="B3" s="5"/>
    </row>
    <row r="4" spans="2:5">
      <c r="B4">
        <v>2025</v>
      </c>
      <c r="C4" s="6">
        <f>'Accounting Statement'!C8</f>
        <v>4200</v>
      </c>
      <c r="D4">
        <v>2026</v>
      </c>
      <c r="E4" s="6">
        <f>'Accounting Statement'!D8</f>
        <v>4300</v>
      </c>
    </row>
    <row r="6" spans="4:5">
      <c r="D6" t="s">
        <v>31</v>
      </c>
      <c r="E6" s="16">
        <f>E4-C4</f>
        <v>100</v>
      </c>
    </row>
    <row r="7" spans="4:6">
      <c r="D7" t="s">
        <v>32</v>
      </c>
      <c r="E7" s="17">
        <f>IF(AND(C4=0,E4=0),0,IF(C4=0,1,IF(E4=0,-1,(E4-C4)/C4)))</f>
        <v>0.0238095238095238</v>
      </c>
      <c r="F7" t="str">
        <f>IF(E7&lt;-0.15,"yes explain",IF(E7&gt;0.15,"Yes explain","No explanation required"))</f>
        <v>No explanation required</v>
      </c>
    </row>
    <row r="9" spans="2:2">
      <c r="B9" s="5" t="s">
        <v>33</v>
      </c>
    </row>
    <row r="10" spans="2:2">
      <c r="B10" s="5"/>
    </row>
    <row r="11" s="1" customFormat="1" ht="31" spans="2:6">
      <c r="B11" s="8" t="s">
        <v>34</v>
      </c>
      <c r="C11" s="8" t="s">
        <v>35</v>
      </c>
      <c r="D11" s="9" t="s">
        <v>31</v>
      </c>
      <c r="E11" s="18" t="s">
        <v>36</v>
      </c>
      <c r="F11" s="19"/>
    </row>
    <row r="12" s="3" customFormat="1" spans="2:6">
      <c r="B12" s="12"/>
      <c r="C12" s="12"/>
      <c r="D12" s="11">
        <f t="shared" ref="D12:D25" si="0">C12-B12</f>
        <v>0</v>
      </c>
      <c r="E12" s="22"/>
      <c r="F12" s="23"/>
    </row>
    <row r="13" s="3" customFormat="1" spans="2:6">
      <c r="B13" s="12"/>
      <c r="C13" s="12"/>
      <c r="D13" s="11">
        <f t="shared" si="0"/>
        <v>0</v>
      </c>
      <c r="E13" s="22"/>
      <c r="F13" s="23"/>
    </row>
    <row r="14" s="3" customFormat="1" spans="2:6">
      <c r="B14" s="12"/>
      <c r="C14" s="12"/>
      <c r="D14" s="11">
        <f t="shared" si="0"/>
        <v>0</v>
      </c>
      <c r="E14" s="22"/>
      <c r="F14" s="23"/>
    </row>
    <row r="15" s="3" customFormat="1" spans="2:6">
      <c r="B15" s="12"/>
      <c r="C15" s="12"/>
      <c r="D15" s="11">
        <f t="shared" si="0"/>
        <v>0</v>
      </c>
      <c r="E15" s="22"/>
      <c r="F15" s="23"/>
    </row>
    <row r="16" s="3" customFormat="1" spans="2:6">
      <c r="B16" s="12"/>
      <c r="C16" s="12"/>
      <c r="D16" s="11">
        <f t="shared" si="0"/>
        <v>0</v>
      </c>
      <c r="E16" s="22"/>
      <c r="F16" s="23"/>
    </row>
    <row r="17" s="3" customFormat="1" spans="2:6">
      <c r="B17" s="12"/>
      <c r="C17" s="12"/>
      <c r="D17" s="11">
        <f t="shared" si="0"/>
        <v>0</v>
      </c>
      <c r="E17" s="22"/>
      <c r="F17" s="23"/>
    </row>
    <row r="18" s="3" customFormat="1" spans="2:6">
      <c r="B18" s="12"/>
      <c r="C18" s="12"/>
      <c r="D18" s="11">
        <f t="shared" si="0"/>
        <v>0</v>
      </c>
      <c r="E18" s="22"/>
      <c r="F18" s="23"/>
    </row>
    <row r="19" s="3" customFormat="1" spans="2:6">
      <c r="B19" s="12"/>
      <c r="C19" s="12"/>
      <c r="D19" s="11">
        <f t="shared" si="0"/>
        <v>0</v>
      </c>
      <c r="E19" s="22"/>
      <c r="F19" s="23"/>
    </row>
    <row r="20" s="3" customFormat="1" spans="2:6">
      <c r="B20" s="12"/>
      <c r="C20" s="12"/>
      <c r="D20" s="11">
        <f t="shared" si="0"/>
        <v>0</v>
      </c>
      <c r="E20" s="22"/>
      <c r="F20" s="23"/>
    </row>
    <row r="21" s="3" customFormat="1" spans="2:6">
      <c r="B21" s="12"/>
      <c r="C21" s="12"/>
      <c r="D21" s="11">
        <f t="shared" si="0"/>
        <v>0</v>
      </c>
      <c r="E21" s="22"/>
      <c r="F21" s="23"/>
    </row>
    <row r="22" s="3" customFormat="1" spans="2:6">
      <c r="B22" s="12"/>
      <c r="C22" s="12"/>
      <c r="D22" s="11">
        <f t="shared" si="0"/>
        <v>0</v>
      </c>
      <c r="E22" s="22"/>
      <c r="F22" s="23"/>
    </row>
    <row r="23" s="3" customFormat="1" spans="2:6">
      <c r="B23" s="12"/>
      <c r="C23" s="12"/>
      <c r="D23" s="11">
        <f t="shared" si="0"/>
        <v>0</v>
      </c>
      <c r="E23" s="22"/>
      <c r="F23" s="23"/>
    </row>
    <row r="24" s="3" customFormat="1" spans="2:6">
      <c r="B24" s="12"/>
      <c r="C24" s="12"/>
      <c r="D24" s="11">
        <f t="shared" si="0"/>
        <v>0</v>
      </c>
      <c r="E24" s="22"/>
      <c r="F24" s="23"/>
    </row>
    <row r="25" s="3" customFormat="1" spans="2:6">
      <c r="B25" s="12"/>
      <c r="C25" s="12"/>
      <c r="D25" s="11">
        <f t="shared" si="0"/>
        <v>0</v>
      </c>
      <c r="E25" s="22"/>
      <c r="F25" s="23"/>
    </row>
    <row r="26" spans="1:7">
      <c r="A26" s="13" t="s">
        <v>37</v>
      </c>
      <c r="B26" s="14">
        <f>SUM(B12:B25)</f>
        <v>0</v>
      </c>
      <c r="C26" s="14">
        <f>SUM(C12:C25)</f>
        <v>0</v>
      </c>
      <c r="D26" s="14">
        <f>SUM(D12:D25)</f>
        <v>0</v>
      </c>
      <c r="E26" s="24"/>
      <c r="F26" s="23"/>
      <c r="G26" s="25"/>
    </row>
    <row r="27" spans="8:8">
      <c r="H27" s="26"/>
    </row>
    <row r="28" spans="6:6">
      <c r="F28" s="25"/>
    </row>
    <row r="29" spans="1:1">
      <c r="A29" s="15" t="s">
        <v>38</v>
      </c>
    </row>
  </sheetData>
  <mergeCells count="16"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scale="73" orientation="portrait"/>
  <headerFooter/>
  <customProperties>
    <customPr name="OrphanNamesChecke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opLeftCell="A4" workbookViewId="0">
      <selection activeCell="E16" sqref="E16:F16"/>
    </sheetView>
  </sheetViews>
  <sheetFormatPr defaultColWidth="9" defaultRowHeight="16.8" outlineLevelCol="7"/>
  <cols>
    <col min="1" max="1" width="6.85714285714286" customWidth="1"/>
    <col min="2" max="2" width="11.2857142857143" customWidth="1"/>
    <col min="3" max="3" width="10.7142857142857" customWidth="1"/>
    <col min="4" max="4" width="10.4285714285714" customWidth="1"/>
    <col min="5" max="5" width="9.85714285714286" customWidth="1"/>
    <col min="6" max="6" width="85.2678571428571" customWidth="1"/>
  </cols>
  <sheetData>
    <row r="1" spans="2:2">
      <c r="B1" s="4" t="s">
        <v>39</v>
      </c>
    </row>
    <row r="3" spans="2:2">
      <c r="B3" s="5"/>
    </row>
    <row r="4" spans="2:5">
      <c r="B4">
        <v>2025</v>
      </c>
      <c r="C4" s="6">
        <f>'Accounting Statement'!C9</f>
        <v>25754</v>
      </c>
      <c r="D4">
        <v>2026</v>
      </c>
      <c r="E4" s="6">
        <f>'Accounting Statement'!D9</f>
        <v>15475</v>
      </c>
    </row>
    <row r="6" spans="4:5">
      <c r="D6" t="s">
        <v>31</v>
      </c>
      <c r="E6" s="16">
        <f>E4-C4</f>
        <v>-10279</v>
      </c>
    </row>
    <row r="7" spans="4:6">
      <c r="D7" t="s">
        <v>32</v>
      </c>
      <c r="E7" s="17">
        <f>IF(AND(C4=0,E4=0),0,IF(C4=0,1,IF(E4=0,-1,(E4-C4)/C4)))</f>
        <v>-0.399122466412984</v>
      </c>
      <c r="F7" t="str">
        <f>IF(E7&lt;-0.15,"yes explain",IF(E7&gt;0.15,"Yes explain","No explanation required"))</f>
        <v>yes explain</v>
      </c>
    </row>
    <row r="9" spans="2:2">
      <c r="B9" s="5" t="s">
        <v>33</v>
      </c>
    </row>
    <row r="10" spans="2:2">
      <c r="B10" s="38" t="s">
        <v>40</v>
      </c>
    </row>
    <row r="11" spans="2:2">
      <c r="B11" s="38" t="s">
        <v>41</v>
      </c>
    </row>
    <row r="12" spans="2:2">
      <c r="B12" s="38"/>
    </row>
    <row r="13" spans="2:2">
      <c r="B13" s="5"/>
    </row>
    <row r="14" s="1" customFormat="1" ht="31" spans="2:6">
      <c r="B14" s="8" t="s">
        <v>34</v>
      </c>
      <c r="C14" s="8" t="s">
        <v>35</v>
      </c>
      <c r="D14" s="9" t="s">
        <v>31</v>
      </c>
      <c r="E14" s="18" t="s">
        <v>36</v>
      </c>
      <c r="F14" s="19"/>
    </row>
    <row r="15" s="2" customFormat="1" spans="1:7">
      <c r="A15" s="10"/>
      <c r="B15" s="11">
        <v>25754</v>
      </c>
      <c r="C15" s="11">
        <v>15475</v>
      </c>
      <c r="D15" s="39">
        <f>C15-B15</f>
        <v>-10279</v>
      </c>
      <c r="E15" s="20" t="s">
        <v>42</v>
      </c>
      <c r="F15" s="21"/>
      <c r="G15" s="10"/>
    </row>
    <row r="16" s="3" customFormat="1" spans="2:6">
      <c r="B16" s="12"/>
      <c r="C16" s="12"/>
      <c r="D16" s="39">
        <f t="shared" ref="D16:D29" si="0">C16-B16</f>
        <v>0</v>
      </c>
      <c r="E16" s="22" t="s">
        <v>43</v>
      </c>
      <c r="F16" s="23"/>
    </row>
    <row r="17" s="3" customFormat="1" spans="2:6">
      <c r="B17" s="12"/>
      <c r="C17" s="12"/>
      <c r="D17" s="39">
        <f t="shared" si="0"/>
        <v>0</v>
      </c>
      <c r="E17" s="22"/>
      <c r="F17" s="23"/>
    </row>
    <row r="18" s="3" customFormat="1" spans="2:6">
      <c r="B18" s="12"/>
      <c r="C18" s="12"/>
      <c r="D18" s="39">
        <f t="shared" si="0"/>
        <v>0</v>
      </c>
      <c r="E18" s="22"/>
      <c r="F18" s="23"/>
    </row>
    <row r="19" s="3" customFormat="1" spans="2:6">
      <c r="B19" s="12"/>
      <c r="C19" s="12"/>
      <c r="D19" s="39">
        <f t="shared" si="0"/>
        <v>0</v>
      </c>
      <c r="E19" s="22"/>
      <c r="F19" s="23"/>
    </row>
    <row r="20" s="3" customFormat="1" spans="2:6">
      <c r="B20" s="12"/>
      <c r="C20" s="12"/>
      <c r="D20" s="39">
        <f t="shared" si="0"/>
        <v>0</v>
      </c>
      <c r="E20" s="22"/>
      <c r="F20" s="23"/>
    </row>
    <row r="21" s="3" customFormat="1" spans="2:6">
      <c r="B21" s="12"/>
      <c r="C21" s="12"/>
      <c r="D21" s="39">
        <f t="shared" si="0"/>
        <v>0</v>
      </c>
      <c r="E21" s="22"/>
      <c r="F21" s="23"/>
    </row>
    <row r="22" s="3" customFormat="1" spans="2:6">
      <c r="B22" s="12"/>
      <c r="C22" s="12"/>
      <c r="D22" s="39">
        <f t="shared" si="0"/>
        <v>0</v>
      </c>
      <c r="E22" s="22"/>
      <c r="F22" s="23"/>
    </row>
    <row r="23" s="3" customFormat="1" spans="2:6">
      <c r="B23" s="12"/>
      <c r="C23" s="12"/>
      <c r="D23" s="39">
        <f t="shared" si="0"/>
        <v>0</v>
      </c>
      <c r="E23" s="22"/>
      <c r="F23" s="23"/>
    </row>
    <row r="24" s="3" customFormat="1" spans="2:6">
      <c r="B24" s="12"/>
      <c r="C24" s="12"/>
      <c r="D24" s="39">
        <f t="shared" si="0"/>
        <v>0</v>
      </c>
      <c r="E24" s="22"/>
      <c r="F24" s="23"/>
    </row>
    <row r="25" s="3" customFormat="1" spans="2:6">
      <c r="B25" s="12"/>
      <c r="C25" s="12"/>
      <c r="D25" s="39">
        <f t="shared" si="0"/>
        <v>0</v>
      </c>
      <c r="E25" s="22"/>
      <c r="F25" s="23"/>
    </row>
    <row r="26" s="3" customFormat="1" spans="2:6">
      <c r="B26" s="12"/>
      <c r="C26" s="12"/>
      <c r="D26" s="39">
        <f t="shared" si="0"/>
        <v>0</v>
      </c>
      <c r="E26" s="22"/>
      <c r="F26" s="23"/>
    </row>
    <row r="27" s="3" customFormat="1" spans="2:6">
      <c r="B27" s="12"/>
      <c r="C27" s="12"/>
      <c r="D27" s="39">
        <f t="shared" si="0"/>
        <v>0</v>
      </c>
      <c r="E27" s="22"/>
      <c r="F27" s="23"/>
    </row>
    <row r="28" s="3" customFormat="1" spans="2:6">
      <c r="B28" s="12"/>
      <c r="C28" s="12"/>
      <c r="D28" s="39">
        <f t="shared" si="0"/>
        <v>0</v>
      </c>
      <c r="E28" s="22"/>
      <c r="F28" s="23"/>
    </row>
    <row r="29" s="3" customFormat="1" spans="2:6">
      <c r="B29" s="12"/>
      <c r="C29" s="12"/>
      <c r="D29" s="39">
        <f t="shared" si="0"/>
        <v>0</v>
      </c>
      <c r="E29" s="22"/>
      <c r="F29" s="23"/>
    </row>
    <row r="30" spans="1:7">
      <c r="A30" s="13" t="s">
        <v>37</v>
      </c>
      <c r="B30" s="14">
        <f>SUM(B15:B29)</f>
        <v>25754</v>
      </c>
      <c r="C30" s="14">
        <f>SUM(C15:C29)</f>
        <v>15475</v>
      </c>
      <c r="D30" s="40">
        <f>SUM(D15:D29)</f>
        <v>-10279</v>
      </c>
      <c r="E30" s="24"/>
      <c r="F30" s="23"/>
      <c r="G30" s="25"/>
    </row>
    <row r="31" spans="8:8">
      <c r="H31" s="26"/>
    </row>
    <row r="32" spans="6:6">
      <c r="F32" s="25"/>
    </row>
    <row r="33" spans="1:1">
      <c r="A33" s="15" t="s">
        <v>38</v>
      </c>
    </row>
  </sheetData>
  <mergeCells count="17"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</mergeCells>
  <pageMargins left="0.7" right="0.7" top="0.75" bottom="0.75" header="0.3" footer="0.3"/>
  <pageSetup paperSize="9" scale="65" orientation="portrait"/>
  <headerFooter/>
  <customProperties>
    <customPr name="OrphanNamesChecke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selection activeCell="B5" sqref="B5"/>
    </sheetView>
  </sheetViews>
  <sheetFormatPr defaultColWidth="9" defaultRowHeight="16.8" outlineLevelCol="7"/>
  <cols>
    <col min="1" max="1" width="6.85714285714286" customWidth="1"/>
    <col min="2" max="2" width="11.2857142857143" customWidth="1"/>
    <col min="3" max="3" width="10.7142857142857" customWidth="1"/>
    <col min="4" max="4" width="10.4285714285714" customWidth="1"/>
    <col min="5" max="5" width="9.85714285714286" customWidth="1"/>
    <col min="6" max="6" width="70.7142857142857" customWidth="1"/>
  </cols>
  <sheetData>
    <row r="1" spans="2:2">
      <c r="B1" s="4" t="s">
        <v>44</v>
      </c>
    </row>
    <row r="3" spans="2:2">
      <c r="B3" s="5"/>
    </row>
    <row r="4" spans="2:5">
      <c r="B4">
        <v>2025</v>
      </c>
      <c r="C4" s="6">
        <f>'Accounting Statement'!C10</f>
        <v>0</v>
      </c>
      <c r="D4">
        <v>2026</v>
      </c>
      <c r="E4" s="6">
        <f>'Accounting Statement'!D10</f>
        <v>0</v>
      </c>
    </row>
    <row r="6" spans="4:5">
      <c r="D6" t="s">
        <v>31</v>
      </c>
      <c r="E6" s="16">
        <f>E4-C4</f>
        <v>0</v>
      </c>
    </row>
    <row r="7" spans="4:6">
      <c r="D7" t="s">
        <v>32</v>
      </c>
      <c r="E7" s="17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2:2">
      <c r="B9" s="5" t="s">
        <v>33</v>
      </c>
    </row>
    <row r="10" spans="2:2">
      <c r="B10" s="38" t="s">
        <v>45</v>
      </c>
    </row>
    <row r="11" spans="2:2">
      <c r="B11" s="5"/>
    </row>
    <row r="12" s="1" customFormat="1" ht="31" spans="2:6">
      <c r="B12" s="8" t="s">
        <v>34</v>
      </c>
      <c r="C12" s="8" t="s">
        <v>35</v>
      </c>
      <c r="D12" s="9" t="s">
        <v>31</v>
      </c>
      <c r="E12" s="18" t="s">
        <v>36</v>
      </c>
      <c r="F12" s="19"/>
    </row>
    <row r="13" s="2" customFormat="1" spans="1:7">
      <c r="A13" s="10"/>
      <c r="B13" s="11"/>
      <c r="C13" s="11"/>
      <c r="D13" s="11">
        <f>C13-B13</f>
        <v>0</v>
      </c>
      <c r="E13" s="20"/>
      <c r="F13" s="21"/>
      <c r="G13" s="10"/>
    </row>
    <row r="14" s="3" customFormat="1" spans="2:6">
      <c r="B14" s="12"/>
      <c r="C14" s="12"/>
      <c r="D14" s="11">
        <f t="shared" ref="D14:D27" si="0">C14-B14</f>
        <v>0</v>
      </c>
      <c r="E14" s="22"/>
      <c r="F14" s="23"/>
    </row>
    <row r="15" s="3" customFormat="1" spans="2:6">
      <c r="B15" s="12"/>
      <c r="C15" s="12"/>
      <c r="D15" s="11">
        <f t="shared" si="0"/>
        <v>0</v>
      </c>
      <c r="E15" s="22"/>
      <c r="F15" s="23"/>
    </row>
    <row r="16" s="3" customFormat="1" spans="2:6">
      <c r="B16" s="12"/>
      <c r="C16" s="12"/>
      <c r="D16" s="11">
        <f t="shared" si="0"/>
        <v>0</v>
      </c>
      <c r="E16" s="22"/>
      <c r="F16" s="23"/>
    </row>
    <row r="17" s="3" customFormat="1" spans="2:6">
      <c r="B17" s="12"/>
      <c r="C17" s="12"/>
      <c r="D17" s="11">
        <f t="shared" si="0"/>
        <v>0</v>
      </c>
      <c r="E17" s="22"/>
      <c r="F17" s="23"/>
    </row>
    <row r="18" s="3" customFormat="1" spans="2:6">
      <c r="B18" s="12"/>
      <c r="C18" s="12"/>
      <c r="D18" s="11">
        <f t="shared" si="0"/>
        <v>0</v>
      </c>
      <c r="E18" s="22"/>
      <c r="F18" s="23"/>
    </row>
    <row r="19" s="3" customFormat="1" spans="2:6">
      <c r="B19" s="12"/>
      <c r="C19" s="12"/>
      <c r="D19" s="11">
        <f t="shared" si="0"/>
        <v>0</v>
      </c>
      <c r="E19" s="22"/>
      <c r="F19" s="23"/>
    </row>
    <row r="20" s="3" customFormat="1" spans="2:6">
      <c r="B20" s="12"/>
      <c r="C20" s="12"/>
      <c r="D20" s="11">
        <f t="shared" si="0"/>
        <v>0</v>
      </c>
      <c r="E20" s="22"/>
      <c r="F20" s="23"/>
    </row>
    <row r="21" s="3" customFormat="1" spans="2:6">
      <c r="B21" s="12"/>
      <c r="C21" s="12"/>
      <c r="D21" s="11">
        <f t="shared" si="0"/>
        <v>0</v>
      </c>
      <c r="E21" s="22"/>
      <c r="F21" s="23"/>
    </row>
    <row r="22" s="3" customFormat="1" spans="2:6">
      <c r="B22" s="12"/>
      <c r="C22" s="12"/>
      <c r="D22" s="11">
        <f t="shared" si="0"/>
        <v>0</v>
      </c>
      <c r="E22" s="22"/>
      <c r="F22" s="23"/>
    </row>
    <row r="23" s="3" customFormat="1" spans="2:6">
      <c r="B23" s="12"/>
      <c r="C23" s="12"/>
      <c r="D23" s="11">
        <f t="shared" si="0"/>
        <v>0</v>
      </c>
      <c r="E23" s="22"/>
      <c r="F23" s="23"/>
    </row>
    <row r="24" s="3" customFormat="1" spans="2:6">
      <c r="B24" s="12"/>
      <c r="C24" s="12"/>
      <c r="D24" s="11">
        <f t="shared" si="0"/>
        <v>0</v>
      </c>
      <c r="E24" s="22"/>
      <c r="F24" s="23"/>
    </row>
    <row r="25" s="3" customFormat="1" spans="2:6">
      <c r="B25" s="12"/>
      <c r="C25" s="12"/>
      <c r="D25" s="11">
        <f t="shared" si="0"/>
        <v>0</v>
      </c>
      <c r="E25" s="22"/>
      <c r="F25" s="23"/>
    </row>
    <row r="26" s="3" customFormat="1" spans="2:6">
      <c r="B26" s="12"/>
      <c r="C26" s="12"/>
      <c r="D26" s="11">
        <f t="shared" si="0"/>
        <v>0</v>
      </c>
      <c r="E26" s="22"/>
      <c r="F26" s="23"/>
    </row>
    <row r="27" s="3" customFormat="1" spans="2:6">
      <c r="B27" s="12"/>
      <c r="C27" s="12"/>
      <c r="D27" s="11">
        <f t="shared" si="0"/>
        <v>0</v>
      </c>
      <c r="E27" s="22"/>
      <c r="F27" s="23"/>
    </row>
    <row r="28" spans="1:7">
      <c r="A28" s="13" t="s">
        <v>37</v>
      </c>
      <c r="B28" s="14">
        <f>SUM(B13:B27)</f>
        <v>0</v>
      </c>
      <c r="C28" s="14">
        <f>SUM(C13:C27)</f>
        <v>0</v>
      </c>
      <c r="D28" s="14">
        <f>SUM(D13:D27)</f>
        <v>0</v>
      </c>
      <c r="E28" s="24"/>
      <c r="F28" s="23"/>
      <c r="G28" s="25"/>
    </row>
    <row r="29" spans="8:8">
      <c r="H29" s="26"/>
    </row>
    <row r="30" spans="6:6">
      <c r="F30" s="25"/>
    </row>
    <row r="31" spans="1:1">
      <c r="A31" s="15" t="s">
        <v>38</v>
      </c>
    </row>
  </sheetData>
  <mergeCells count="17"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/>
  <headerFooter/>
  <customProperties>
    <customPr name="OrphanNamesChecke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selection activeCell="B5" sqref="B5"/>
    </sheetView>
  </sheetViews>
  <sheetFormatPr defaultColWidth="9" defaultRowHeight="16.8" outlineLevelCol="7"/>
  <cols>
    <col min="1" max="1" width="6.85714285714286" customWidth="1"/>
    <col min="2" max="2" width="11.2857142857143" customWidth="1"/>
    <col min="3" max="3" width="10.7142857142857" customWidth="1"/>
    <col min="4" max="4" width="10.4285714285714" customWidth="1"/>
    <col min="5" max="5" width="9.85714285714286" customWidth="1"/>
    <col min="6" max="6" width="70.7142857142857" customWidth="1"/>
  </cols>
  <sheetData>
    <row r="1" spans="2:2">
      <c r="B1" s="4" t="s">
        <v>46</v>
      </c>
    </row>
    <row r="3" spans="2:2">
      <c r="B3" s="5"/>
    </row>
    <row r="4" spans="2:5">
      <c r="B4">
        <v>2025</v>
      </c>
      <c r="C4" s="6">
        <f>'Accounting Statement'!C11</f>
        <v>0</v>
      </c>
      <c r="D4">
        <v>2026</v>
      </c>
      <c r="E4" s="6">
        <f>'Accounting Statement'!D11</f>
        <v>0</v>
      </c>
    </row>
    <row r="6" spans="4:5">
      <c r="D6" t="s">
        <v>31</v>
      </c>
      <c r="E6" s="16">
        <f>E4-C4</f>
        <v>0</v>
      </c>
    </row>
    <row r="7" spans="4:6">
      <c r="D7" t="s">
        <v>32</v>
      </c>
      <c r="E7" s="17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2:2">
      <c r="B9" s="5" t="s">
        <v>33</v>
      </c>
    </row>
    <row r="10" spans="2:2">
      <c r="B10" s="5"/>
    </row>
    <row r="11" s="1" customFormat="1" ht="31" spans="2:6">
      <c r="B11" s="8" t="s">
        <v>34</v>
      </c>
      <c r="C11" s="8" t="s">
        <v>35</v>
      </c>
      <c r="D11" s="9" t="s">
        <v>31</v>
      </c>
      <c r="E11" s="18" t="s">
        <v>36</v>
      </c>
      <c r="F11" s="19"/>
    </row>
    <row r="12" s="2" customFormat="1" spans="1:7">
      <c r="A12" s="10"/>
      <c r="B12" s="11"/>
      <c r="C12" s="11"/>
      <c r="D12" s="11">
        <f>C12-B12</f>
        <v>0</v>
      </c>
      <c r="E12" s="20"/>
      <c r="F12" s="21"/>
      <c r="G12" s="10"/>
    </row>
    <row r="13" s="3" customFormat="1" spans="2:6">
      <c r="B13" s="12"/>
      <c r="C13" s="12"/>
      <c r="D13" s="11">
        <f t="shared" ref="D13:D26" si="0">C13-B13</f>
        <v>0</v>
      </c>
      <c r="E13" s="22"/>
      <c r="F13" s="23"/>
    </row>
    <row r="14" s="3" customFormat="1" spans="2:6">
      <c r="B14" s="12"/>
      <c r="C14" s="12"/>
      <c r="D14" s="11">
        <f t="shared" si="0"/>
        <v>0</v>
      </c>
      <c r="E14" s="22"/>
      <c r="F14" s="23"/>
    </row>
    <row r="15" s="3" customFormat="1" spans="2:6">
      <c r="B15" s="12"/>
      <c r="C15" s="12"/>
      <c r="D15" s="11">
        <f t="shared" si="0"/>
        <v>0</v>
      </c>
      <c r="E15" s="22"/>
      <c r="F15" s="23"/>
    </row>
    <row r="16" s="3" customFormat="1" spans="2:6">
      <c r="B16" s="12"/>
      <c r="C16" s="12"/>
      <c r="D16" s="11">
        <f t="shared" si="0"/>
        <v>0</v>
      </c>
      <c r="E16" s="22"/>
      <c r="F16" s="23"/>
    </row>
    <row r="17" s="3" customFormat="1" spans="2:6">
      <c r="B17" s="12"/>
      <c r="C17" s="12"/>
      <c r="D17" s="11">
        <f t="shared" si="0"/>
        <v>0</v>
      </c>
      <c r="E17" s="22"/>
      <c r="F17" s="23"/>
    </row>
    <row r="18" s="3" customFormat="1" spans="2:6">
      <c r="B18" s="12"/>
      <c r="C18" s="12"/>
      <c r="D18" s="11">
        <f t="shared" si="0"/>
        <v>0</v>
      </c>
      <c r="E18" s="22"/>
      <c r="F18" s="23"/>
    </row>
    <row r="19" s="3" customFormat="1" spans="2:6">
      <c r="B19" s="12"/>
      <c r="C19" s="12"/>
      <c r="D19" s="11">
        <f t="shared" si="0"/>
        <v>0</v>
      </c>
      <c r="E19" s="22"/>
      <c r="F19" s="23"/>
    </row>
    <row r="20" s="3" customFormat="1" spans="2:6">
      <c r="B20" s="12"/>
      <c r="C20" s="12"/>
      <c r="D20" s="11">
        <f t="shared" si="0"/>
        <v>0</v>
      </c>
      <c r="E20" s="22"/>
      <c r="F20" s="23"/>
    </row>
    <row r="21" s="3" customFormat="1" spans="2:6">
      <c r="B21" s="12"/>
      <c r="C21" s="12"/>
      <c r="D21" s="11">
        <f t="shared" si="0"/>
        <v>0</v>
      </c>
      <c r="E21" s="22"/>
      <c r="F21" s="23"/>
    </row>
    <row r="22" s="3" customFormat="1" spans="2:6">
      <c r="B22" s="12"/>
      <c r="C22" s="12"/>
      <c r="D22" s="11">
        <f t="shared" si="0"/>
        <v>0</v>
      </c>
      <c r="E22" s="22"/>
      <c r="F22" s="23"/>
    </row>
    <row r="23" s="3" customFormat="1" spans="2:6">
      <c r="B23" s="12"/>
      <c r="C23" s="12"/>
      <c r="D23" s="11">
        <f t="shared" si="0"/>
        <v>0</v>
      </c>
      <c r="E23" s="22"/>
      <c r="F23" s="23"/>
    </row>
    <row r="24" s="3" customFormat="1" spans="2:6">
      <c r="B24" s="12"/>
      <c r="C24" s="12"/>
      <c r="D24" s="11">
        <f t="shared" si="0"/>
        <v>0</v>
      </c>
      <c r="E24" s="22"/>
      <c r="F24" s="23"/>
    </row>
    <row r="25" s="3" customFormat="1" spans="2:6">
      <c r="B25" s="12"/>
      <c r="C25" s="12"/>
      <c r="D25" s="11">
        <f t="shared" si="0"/>
        <v>0</v>
      </c>
      <c r="E25" s="22"/>
      <c r="F25" s="23"/>
    </row>
    <row r="26" s="3" customFormat="1" spans="2:6">
      <c r="B26" s="12"/>
      <c r="C26" s="12"/>
      <c r="D26" s="11">
        <f t="shared" si="0"/>
        <v>0</v>
      </c>
      <c r="E26" s="22"/>
      <c r="F26" s="23"/>
    </row>
    <row r="27" spans="1:7">
      <c r="A27" s="13" t="s">
        <v>37</v>
      </c>
      <c r="B27" s="14">
        <f>SUM(B12:B26)</f>
        <v>0</v>
      </c>
      <c r="C27" s="14">
        <f>SUM(C12:C26)</f>
        <v>0</v>
      </c>
      <c r="D27" s="14">
        <f>SUM(D12:D26)</f>
        <v>0</v>
      </c>
      <c r="E27" s="24"/>
      <c r="F27" s="23"/>
      <c r="G27" s="25"/>
    </row>
    <row r="28" spans="8:8">
      <c r="H28" s="26"/>
    </row>
    <row r="29" spans="6:6">
      <c r="F29" s="25"/>
    </row>
    <row r="30" spans="1:1">
      <c r="A30" s="15" t="s">
        <v>38</v>
      </c>
    </row>
  </sheetData>
  <mergeCells count="17"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3" orientation="portrait"/>
  <headerFooter/>
  <customProperties>
    <customPr name="OrphanNamesChecke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workbookViewId="0">
      <selection activeCell="C43" sqref="C43"/>
    </sheetView>
  </sheetViews>
  <sheetFormatPr defaultColWidth="9" defaultRowHeight="16.8" outlineLevelCol="7"/>
  <cols>
    <col min="1" max="1" width="6.85714285714286" customWidth="1"/>
    <col min="2" max="2" width="11.2857142857143" customWidth="1"/>
    <col min="3" max="3" width="10.7142857142857" customWidth="1"/>
    <col min="4" max="4" width="10.4285714285714" customWidth="1"/>
    <col min="5" max="5" width="9.85714285714286" customWidth="1"/>
    <col min="6" max="6" width="70.7142857142857" customWidth="1"/>
    <col min="7" max="7" width="20.2857142857143" customWidth="1"/>
  </cols>
  <sheetData>
    <row r="1" spans="2:2">
      <c r="B1" s="4" t="s">
        <v>47</v>
      </c>
    </row>
    <row r="3" spans="2:2">
      <c r="B3" s="5"/>
    </row>
    <row r="4" spans="2:5">
      <c r="B4">
        <v>2025</v>
      </c>
      <c r="C4" s="6">
        <f>'Accounting Statement'!C12</f>
        <v>18350</v>
      </c>
      <c r="D4">
        <v>2026</v>
      </c>
      <c r="E4" s="6">
        <f>'Accounting Statement'!D12</f>
        <v>17148</v>
      </c>
    </row>
    <row r="6" spans="4:5">
      <c r="D6" t="s">
        <v>31</v>
      </c>
      <c r="E6" s="16">
        <f>E4-C4</f>
        <v>-1202</v>
      </c>
    </row>
    <row r="7" spans="4:6">
      <c r="D7" t="s">
        <v>32</v>
      </c>
      <c r="E7" s="17">
        <f>IF(AND(C4=0,E4=0),0,IF(C4=0,1,IF(E4=0,-1,(E4-C4)/C4)))</f>
        <v>-0.0655040871934605</v>
      </c>
      <c r="F7" t="str">
        <f>IF(E7&lt;-0.15,"yes explain",IF(E7&gt;0.15,"Yes explain","No explanation required"))</f>
        <v>No explanation required</v>
      </c>
    </row>
    <row r="9" spans="2:2">
      <c r="B9" s="5" t="s">
        <v>33</v>
      </c>
    </row>
    <row r="10" spans="2:2">
      <c r="B10" s="7" t="s">
        <v>48</v>
      </c>
    </row>
    <row r="11" spans="2:2">
      <c r="B11" s="38" t="s">
        <v>41</v>
      </c>
    </row>
    <row r="12" spans="2:2">
      <c r="B12" s="5"/>
    </row>
    <row r="13" s="1" customFormat="1" ht="31" spans="2:8">
      <c r="B13" s="8" t="s">
        <v>34</v>
      </c>
      <c r="C13" s="8" t="s">
        <v>35</v>
      </c>
      <c r="D13" s="9" t="s">
        <v>31</v>
      </c>
      <c r="E13" s="18" t="s">
        <v>36</v>
      </c>
      <c r="F13" s="19"/>
      <c r="G13" s="18" t="s">
        <v>49</v>
      </c>
      <c r="H13" s="19"/>
    </row>
    <row r="14" s="2" customFormat="1" spans="1:7">
      <c r="A14" s="10"/>
      <c r="B14" s="11"/>
      <c r="C14" s="11"/>
      <c r="D14" s="39">
        <f>C14-B14</f>
        <v>0</v>
      </c>
      <c r="E14" s="20"/>
      <c r="F14" s="21"/>
      <c r="G14" s="10"/>
    </row>
    <row r="15" s="3" customFormat="1" spans="2:6">
      <c r="B15" s="12"/>
      <c r="C15" s="12"/>
      <c r="D15" s="39">
        <f t="shared" ref="D15:D28" si="0">C15-B15</f>
        <v>0</v>
      </c>
      <c r="E15" s="22"/>
      <c r="F15" s="23"/>
    </row>
    <row r="16" s="3" customFormat="1" spans="2:6">
      <c r="B16" s="12"/>
      <c r="C16" s="12"/>
      <c r="D16" s="39">
        <f t="shared" si="0"/>
        <v>0</v>
      </c>
      <c r="E16" s="22"/>
      <c r="F16" s="23"/>
    </row>
    <row r="17" s="3" customFormat="1" spans="2:6">
      <c r="B17" s="12"/>
      <c r="C17" s="12"/>
      <c r="D17" s="39">
        <f t="shared" si="0"/>
        <v>0</v>
      </c>
      <c r="E17" s="22"/>
      <c r="F17" s="23"/>
    </row>
    <row r="18" s="3" customFormat="1" spans="2:6">
      <c r="B18" s="12"/>
      <c r="C18" s="12"/>
      <c r="D18" s="39">
        <f t="shared" si="0"/>
        <v>0</v>
      </c>
      <c r="E18" s="22"/>
      <c r="F18" s="23"/>
    </row>
    <row r="19" s="3" customFormat="1" spans="2:6">
      <c r="B19" s="12"/>
      <c r="C19" s="12"/>
      <c r="D19" s="39">
        <f t="shared" si="0"/>
        <v>0</v>
      </c>
      <c r="E19" s="22"/>
      <c r="F19" s="23"/>
    </row>
    <row r="20" s="3" customFormat="1" spans="2:6">
      <c r="B20" s="12"/>
      <c r="C20" s="12"/>
      <c r="D20" s="39">
        <f t="shared" si="0"/>
        <v>0</v>
      </c>
      <c r="E20" s="22"/>
      <c r="F20" s="23"/>
    </row>
    <row r="21" s="3" customFormat="1" spans="2:6">
      <c r="B21" s="12"/>
      <c r="C21" s="12"/>
      <c r="D21" s="39">
        <f t="shared" si="0"/>
        <v>0</v>
      </c>
      <c r="E21" s="22"/>
      <c r="F21" s="23"/>
    </row>
    <row r="22" s="3" customFormat="1" spans="2:6">
      <c r="B22" s="12"/>
      <c r="C22" s="12"/>
      <c r="D22" s="39">
        <f t="shared" si="0"/>
        <v>0</v>
      </c>
      <c r="E22" s="22"/>
      <c r="F22" s="23"/>
    </row>
    <row r="23" s="3" customFormat="1" spans="2:6">
      <c r="B23" s="12"/>
      <c r="C23" s="12"/>
      <c r="D23" s="39">
        <f t="shared" si="0"/>
        <v>0</v>
      </c>
      <c r="E23" s="22"/>
      <c r="F23" s="23"/>
    </row>
    <row r="24" s="3" customFormat="1" spans="2:6">
      <c r="B24" s="12"/>
      <c r="C24" s="12"/>
      <c r="D24" s="39">
        <f t="shared" si="0"/>
        <v>0</v>
      </c>
      <c r="E24" s="22"/>
      <c r="F24" s="23"/>
    </row>
    <row r="25" s="3" customFormat="1" spans="2:6">
      <c r="B25" s="12"/>
      <c r="C25" s="12"/>
      <c r="D25" s="39">
        <f t="shared" si="0"/>
        <v>0</v>
      </c>
      <c r="E25" s="22"/>
      <c r="F25" s="23"/>
    </row>
    <row r="26" s="3" customFormat="1" spans="2:6">
      <c r="B26" s="12"/>
      <c r="C26" s="12"/>
      <c r="D26" s="39">
        <f t="shared" si="0"/>
        <v>0</v>
      </c>
      <c r="E26" s="22"/>
      <c r="F26" s="23"/>
    </row>
    <row r="27" s="3" customFormat="1" spans="2:6">
      <c r="B27" s="12"/>
      <c r="C27" s="12"/>
      <c r="D27" s="39">
        <f t="shared" si="0"/>
        <v>0</v>
      </c>
      <c r="E27" s="22"/>
      <c r="F27" s="23"/>
    </row>
    <row r="28" s="3" customFormat="1" spans="2:6">
      <c r="B28" s="12"/>
      <c r="C28" s="12"/>
      <c r="D28" s="39">
        <f t="shared" si="0"/>
        <v>0</v>
      </c>
      <c r="E28" s="22"/>
      <c r="F28" s="23"/>
    </row>
    <row r="29" spans="1:7">
      <c r="A29" s="13" t="s">
        <v>37</v>
      </c>
      <c r="B29" s="14">
        <f>SUM(B14:B28)</f>
        <v>0</v>
      </c>
      <c r="C29" s="14">
        <f>SUM(C14:C28)</f>
        <v>0</v>
      </c>
      <c r="D29" s="40">
        <f>SUM(D14:D28)</f>
        <v>0</v>
      </c>
      <c r="E29" s="24"/>
      <c r="F29" s="23"/>
      <c r="G29" s="25"/>
    </row>
    <row r="30" spans="8:8">
      <c r="H30" s="26"/>
    </row>
    <row r="31" spans="6:6">
      <c r="F31" s="25"/>
    </row>
    <row r="32" spans="1:1">
      <c r="A32" s="15" t="s">
        <v>38</v>
      </c>
    </row>
  </sheetData>
  <mergeCells count="18">
    <mergeCell ref="E13:F13"/>
    <mergeCell ref="G13:H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</mergeCells>
  <pageMargins left="0.7" right="0.7" top="0.75" bottom="0.75" header="0.3" footer="0.3"/>
  <pageSetup paperSize="9" scale="59" orientation="portrait"/>
  <headerFooter/>
  <customProperties>
    <customPr name="OrphanNamesChecke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2"/>
  <sheetViews>
    <sheetView tabSelected="1" workbookViewId="0">
      <selection activeCell="F19" sqref="F19"/>
    </sheetView>
  </sheetViews>
  <sheetFormatPr defaultColWidth="9.14285714285714" defaultRowHeight="16.8" outlineLevelCol="7"/>
  <cols>
    <col min="1" max="1" width="6.85714285714286" style="29" customWidth="1"/>
    <col min="2" max="2" width="11.2857142857143" style="29" customWidth="1"/>
    <col min="3" max="3" width="10.7142857142857" style="29" customWidth="1"/>
    <col min="4" max="4" width="10.4285714285714" style="29" customWidth="1"/>
    <col min="5" max="5" width="9.85714285714286" style="29" customWidth="1"/>
    <col min="6" max="6" width="12.5714285714286" style="29" customWidth="1"/>
    <col min="7" max="16384" width="9.14285714285714" style="29"/>
  </cols>
  <sheetData>
    <row r="1" spans="2:2">
      <c r="B1" s="30" t="s">
        <v>50</v>
      </c>
    </row>
    <row r="3" spans="2:2">
      <c r="B3" s="31"/>
    </row>
    <row r="4" spans="2:5">
      <c r="B4" s="29" t="s">
        <v>51</v>
      </c>
      <c r="C4" s="32">
        <f>'Accounting Statement'!D13</f>
        <v>22580</v>
      </c>
      <c r="D4" s="29" t="s">
        <v>52</v>
      </c>
      <c r="E4" s="32">
        <f>'Accounting Statement'!D8</f>
        <v>4300</v>
      </c>
    </row>
    <row r="6" spans="4:4">
      <c r="D6" s="33"/>
    </row>
    <row r="7" spans="5:5">
      <c r="E7" s="35"/>
    </row>
    <row r="8" spans="5:7">
      <c r="E8" s="31" t="s">
        <v>53</v>
      </c>
      <c r="F8" s="31" t="s">
        <v>53</v>
      </c>
      <c r="G8" s="31" t="s">
        <v>53</v>
      </c>
    </row>
    <row r="9" spans="2:2">
      <c r="B9" s="31" t="s">
        <v>54</v>
      </c>
    </row>
    <row r="10" spans="3:8">
      <c r="C10" s="34" t="s">
        <v>55</v>
      </c>
      <c r="E10" s="34">
        <v>17650</v>
      </c>
      <c r="H10" s="29" t="s">
        <v>56</v>
      </c>
    </row>
    <row r="11" spans="3:5">
      <c r="C11" s="34" t="s">
        <v>57</v>
      </c>
      <c r="E11" s="34"/>
    </row>
    <row r="12" spans="3:5">
      <c r="C12" s="34" t="s">
        <v>58</v>
      </c>
      <c r="E12" s="34"/>
    </row>
    <row r="13" spans="3:5">
      <c r="C13" s="34" t="s">
        <v>59</v>
      </c>
      <c r="E13" s="34"/>
    </row>
    <row r="14" spans="3:5">
      <c r="C14" s="34" t="s">
        <v>60</v>
      </c>
      <c r="E14" s="34"/>
    </row>
    <row r="15" spans="3:5">
      <c r="C15" s="34" t="s">
        <v>61</v>
      </c>
      <c r="E15" s="34"/>
    </row>
    <row r="16" spans="3:5">
      <c r="C16" s="34" t="s">
        <v>62</v>
      </c>
      <c r="E16" s="34"/>
    </row>
    <row r="17" spans="6:6">
      <c r="F17" s="36">
        <f>SUM(E10:E16)</f>
        <v>17650</v>
      </c>
    </row>
    <row r="19" spans="2:5">
      <c r="B19" s="31" t="s">
        <v>63</v>
      </c>
      <c r="E19" s="34">
        <v>4930</v>
      </c>
    </row>
    <row r="20" spans="6:6">
      <c r="F20" s="36">
        <f>E19</f>
        <v>4930</v>
      </c>
    </row>
    <row r="21" ht="17.55" spans="2:7">
      <c r="B21" s="31" t="s">
        <v>64</v>
      </c>
      <c r="G21" s="37">
        <f>F17+F20</f>
        <v>22580</v>
      </c>
    </row>
    <row r="22" ht="17.55"/>
  </sheetData>
  <pageMargins left="0.7" right="0.7" top="0.75" bottom="0.75" header="0.3" footer="0.3"/>
  <pageSetup paperSize="9" scale="99" orientation="portrait"/>
  <headerFooter/>
  <customProperties>
    <customPr name="OrphanNamesChecke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topLeftCell="A6" workbookViewId="0">
      <selection activeCell="B38" sqref="B38"/>
    </sheetView>
  </sheetViews>
  <sheetFormatPr defaultColWidth="9" defaultRowHeight="16.8"/>
  <cols>
    <col min="1" max="1" width="6.85714285714286" customWidth="1"/>
    <col min="2" max="2" width="11.2857142857143" customWidth="1"/>
    <col min="3" max="3" width="10.7142857142857" customWidth="1"/>
    <col min="4" max="4" width="10.4285714285714" customWidth="1"/>
    <col min="5" max="5" width="9.85714285714286" customWidth="1"/>
    <col min="6" max="6" width="70.7142857142857" customWidth="1"/>
    <col min="7" max="7" width="22" customWidth="1"/>
    <col min="8" max="8" width="13.7142857142857" customWidth="1"/>
  </cols>
  <sheetData>
    <row r="1" spans="2:2">
      <c r="B1" s="4" t="s">
        <v>65</v>
      </c>
    </row>
    <row r="3" spans="2:2">
      <c r="B3" s="5"/>
    </row>
    <row r="4" spans="2:5">
      <c r="B4">
        <v>2025</v>
      </c>
      <c r="C4" s="6">
        <f>'Accounting Statement'!C16</f>
        <v>76890</v>
      </c>
      <c r="D4">
        <v>2026</v>
      </c>
      <c r="E4" s="6">
        <f>'Accounting Statement'!D16</f>
        <v>78110</v>
      </c>
    </row>
    <row r="6" spans="4:5">
      <c r="D6" t="s">
        <v>31</v>
      </c>
      <c r="E6" s="16">
        <f>E4-C4</f>
        <v>1220</v>
      </c>
    </row>
    <row r="7" spans="4:6">
      <c r="D7" t="s">
        <v>32</v>
      </c>
      <c r="E7" s="17">
        <f>IF(AND(C4=0,E4=0),0,IF(C4=0,1,IF(E4=0,-1,(E4-C4)/C4)))</f>
        <v>0.0158668227337755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2:2">
      <c r="B9" s="5" t="s">
        <v>33</v>
      </c>
    </row>
    <row r="10" spans="2:2">
      <c r="B10" s="27" t="s">
        <v>66</v>
      </c>
    </row>
    <row r="11" spans="2:2">
      <c r="B11" s="7" t="s">
        <v>67</v>
      </c>
    </row>
    <row r="12" s="1" customFormat="1" ht="26.25" customHeight="1" spans="2:8">
      <c r="B12" s="8" t="s">
        <v>34</v>
      </c>
      <c r="C12" s="8" t="s">
        <v>35</v>
      </c>
      <c r="D12" s="9" t="s">
        <v>31</v>
      </c>
      <c r="E12" s="18" t="s">
        <v>36</v>
      </c>
      <c r="F12" s="19"/>
      <c r="G12" s="18" t="s">
        <v>68</v>
      </c>
      <c r="H12" s="19" t="s">
        <v>69</v>
      </c>
    </row>
    <row r="13" s="2" customFormat="1" spans="1:7">
      <c r="A13" s="10"/>
      <c r="B13" s="11"/>
      <c r="C13" s="11"/>
      <c r="D13" s="11">
        <f>C13-B13</f>
        <v>0</v>
      </c>
      <c r="E13" s="20"/>
      <c r="F13" s="21"/>
      <c r="G13" s="10"/>
    </row>
    <row r="14" s="3" customFormat="1" spans="2:6">
      <c r="B14" s="12"/>
      <c r="C14" s="12"/>
      <c r="D14" s="11">
        <f t="shared" ref="D14:D27" si="0">C14-B14</f>
        <v>0</v>
      </c>
      <c r="E14" s="22"/>
      <c r="F14" s="23"/>
    </row>
    <row r="15" s="3" customFormat="1" spans="2:6">
      <c r="B15" s="12"/>
      <c r="C15" s="12"/>
      <c r="D15" s="11">
        <f t="shared" si="0"/>
        <v>0</v>
      </c>
      <c r="E15" s="22"/>
      <c r="F15" s="23"/>
    </row>
    <row r="16" s="3" customFormat="1" spans="2:6">
      <c r="B16" s="12"/>
      <c r="C16" s="12"/>
      <c r="D16" s="11">
        <f t="shared" si="0"/>
        <v>0</v>
      </c>
      <c r="E16" s="22"/>
      <c r="F16" s="23"/>
    </row>
    <row r="17" s="3" customFormat="1" spans="2:6">
      <c r="B17" s="12"/>
      <c r="C17" s="12"/>
      <c r="D17" s="11">
        <f t="shared" si="0"/>
        <v>0</v>
      </c>
      <c r="E17" s="22"/>
      <c r="F17" s="23"/>
    </row>
    <row r="18" s="3" customFormat="1" spans="2:12">
      <c r="B18" s="12"/>
      <c r="C18" s="12"/>
      <c r="D18" s="11">
        <f t="shared" si="0"/>
        <v>0</v>
      </c>
      <c r="E18" s="22"/>
      <c r="F18" s="23"/>
      <c r="L18" s="28"/>
    </row>
    <row r="19" s="3" customFormat="1" spans="2:6">
      <c r="B19" s="12"/>
      <c r="C19" s="12"/>
      <c r="D19" s="11">
        <f t="shared" si="0"/>
        <v>0</v>
      </c>
      <c r="E19" s="22"/>
      <c r="F19" s="23"/>
    </row>
    <row r="20" s="3" customFormat="1" spans="2:6">
      <c r="B20" s="12"/>
      <c r="C20" s="12"/>
      <c r="D20" s="11">
        <f t="shared" si="0"/>
        <v>0</v>
      </c>
      <c r="E20" s="22"/>
      <c r="F20" s="23"/>
    </row>
    <row r="21" s="3" customFormat="1" spans="2:6">
      <c r="B21" s="12"/>
      <c r="C21" s="12"/>
      <c r="D21" s="11">
        <f t="shared" si="0"/>
        <v>0</v>
      </c>
      <c r="E21" s="22"/>
      <c r="F21" s="23"/>
    </row>
    <row r="22" s="3" customFormat="1" spans="2:6">
      <c r="B22" s="12"/>
      <c r="C22" s="12"/>
      <c r="D22" s="11">
        <f t="shared" si="0"/>
        <v>0</v>
      </c>
      <c r="E22" s="22"/>
      <c r="F22" s="23"/>
    </row>
    <row r="23" s="3" customFormat="1" spans="2:6">
      <c r="B23" s="12"/>
      <c r="C23" s="12"/>
      <c r="D23" s="11">
        <f t="shared" si="0"/>
        <v>0</v>
      </c>
      <c r="E23" s="22"/>
      <c r="F23" s="23"/>
    </row>
    <row r="24" s="3" customFormat="1" spans="2:6">
      <c r="B24" s="12"/>
      <c r="C24" s="12"/>
      <c r="D24" s="11">
        <f t="shared" si="0"/>
        <v>0</v>
      </c>
      <c r="E24" s="22"/>
      <c r="F24" s="23"/>
    </row>
    <row r="25" s="3" customFormat="1" spans="2:6">
      <c r="B25" s="12"/>
      <c r="C25" s="12"/>
      <c r="D25" s="11">
        <f t="shared" si="0"/>
        <v>0</v>
      </c>
      <c r="E25" s="22"/>
      <c r="F25" s="23"/>
    </row>
    <row r="26" s="3" customFormat="1" spans="2:6">
      <c r="B26" s="12"/>
      <c r="C26" s="12"/>
      <c r="D26" s="11">
        <f t="shared" si="0"/>
        <v>0</v>
      </c>
      <c r="E26" s="22"/>
      <c r="F26" s="23"/>
    </row>
    <row r="27" s="3" customFormat="1" spans="2:6">
      <c r="B27" s="12"/>
      <c r="C27" s="12"/>
      <c r="D27" s="11">
        <f t="shared" si="0"/>
        <v>0</v>
      </c>
      <c r="E27" s="22"/>
      <c r="F27" s="23"/>
    </row>
    <row r="28" spans="1:7">
      <c r="A28" s="13" t="s">
        <v>37</v>
      </c>
      <c r="B28" s="14">
        <f>SUM(B13:B27)</f>
        <v>0</v>
      </c>
      <c r="C28" s="14">
        <f>SUM(C13:C27)</f>
        <v>0</v>
      </c>
      <c r="D28" s="14">
        <f>SUM(D13:D27)</f>
        <v>0</v>
      </c>
      <c r="E28" s="24"/>
      <c r="F28" s="23"/>
      <c r="G28" s="25"/>
    </row>
    <row r="29" spans="8:8">
      <c r="H29" s="26"/>
    </row>
    <row r="30" spans="1:6">
      <c r="A30" s="15" t="s">
        <v>38</v>
      </c>
      <c r="F30" s="25"/>
    </row>
    <row r="32" spans="2:2">
      <c r="B32" s="7" t="s">
        <v>70</v>
      </c>
    </row>
    <row r="33" spans="2:2">
      <c r="B33" t="s">
        <v>71</v>
      </c>
    </row>
    <row r="34" spans="2:5">
      <c r="B34">
        <v>2025</v>
      </c>
      <c r="C34" s="6">
        <f>'Accounting Statement'!C45</f>
        <v>0</v>
      </c>
      <c r="D34">
        <v>2026</v>
      </c>
      <c r="E34" s="6">
        <f>'Accounting Statement'!D45</f>
        <v>0</v>
      </c>
    </row>
    <row r="36" ht="34" spans="1:8">
      <c r="A36" s="1"/>
      <c r="B36" s="8" t="s">
        <v>34</v>
      </c>
      <c r="C36" s="8" t="s">
        <v>35</v>
      </c>
      <c r="D36" s="9" t="s">
        <v>31</v>
      </c>
      <c r="E36" s="18" t="s">
        <v>36</v>
      </c>
      <c r="F36" s="19"/>
      <c r="G36" s="18" t="s">
        <v>68</v>
      </c>
      <c r="H36" s="19" t="s">
        <v>69</v>
      </c>
    </row>
    <row r="37" spans="1:8">
      <c r="A37" s="10"/>
      <c r="B37" s="11"/>
      <c r="C37" s="11"/>
      <c r="D37" s="11">
        <f>C37-B37</f>
        <v>0</v>
      </c>
      <c r="E37" s="20"/>
      <c r="F37" s="21"/>
      <c r="G37" s="10"/>
      <c r="H37" s="2"/>
    </row>
    <row r="38" spans="1:8">
      <c r="A38" s="3"/>
      <c r="B38" s="12"/>
      <c r="C38" s="12"/>
      <c r="D38" s="11">
        <f t="shared" ref="D38:D39" si="1">C38-B38</f>
        <v>0</v>
      </c>
      <c r="E38" s="22"/>
      <c r="F38" s="23"/>
      <c r="G38" s="3"/>
      <c r="H38" s="3"/>
    </row>
    <row r="39" spans="1:8">
      <c r="A39" s="3"/>
      <c r="B39" s="12"/>
      <c r="C39" s="12"/>
      <c r="D39" s="11">
        <f t="shared" si="1"/>
        <v>0</v>
      </c>
      <c r="E39" s="22"/>
      <c r="F39" s="23"/>
      <c r="G39" s="3"/>
      <c r="H39" s="3"/>
    </row>
    <row r="40" spans="1:7">
      <c r="A40" s="13" t="s">
        <v>37</v>
      </c>
      <c r="B40" s="14">
        <f>SUM(B37:B39)</f>
        <v>0</v>
      </c>
      <c r="C40" s="14">
        <f>SUM(C37:C39)</f>
        <v>0</v>
      </c>
      <c r="D40" s="14">
        <f>SUM(D37:D39)</f>
        <v>0</v>
      </c>
      <c r="E40" s="24"/>
      <c r="F40" s="23"/>
      <c r="G40" s="25"/>
    </row>
  </sheetData>
  <mergeCells count="22"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36:F36"/>
    <mergeCell ref="E37:F37"/>
    <mergeCell ref="E38:F38"/>
    <mergeCell ref="E39:F39"/>
    <mergeCell ref="E40:F40"/>
  </mergeCells>
  <pageMargins left="0.7" right="0.7" top="0.75" bottom="0.75" header="0.3" footer="0.3"/>
  <pageSetup paperSize="9" scale="56" orientation="portrait"/>
  <headerFooter/>
  <customProperties>
    <customPr name="OrphanNamesChecke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workbookViewId="0">
      <selection activeCell="B5" sqref="B5"/>
    </sheetView>
  </sheetViews>
  <sheetFormatPr defaultColWidth="9" defaultRowHeight="16.8" outlineLevelCol="7"/>
  <cols>
    <col min="1" max="1" width="6.85714285714286" customWidth="1"/>
    <col min="2" max="2" width="11.2857142857143" customWidth="1"/>
    <col min="3" max="3" width="10.7142857142857" customWidth="1"/>
    <col min="4" max="4" width="10.4285714285714" customWidth="1"/>
    <col min="5" max="5" width="9.85714285714286" customWidth="1"/>
    <col min="6" max="6" width="70.7142857142857" customWidth="1"/>
  </cols>
  <sheetData>
    <row r="1" spans="2:2">
      <c r="B1" s="4" t="s">
        <v>72</v>
      </c>
    </row>
    <row r="3" spans="2:2">
      <c r="B3" s="5"/>
    </row>
    <row r="4" spans="2:5">
      <c r="B4">
        <v>2025</v>
      </c>
      <c r="C4" s="6">
        <f>'Accounting Statement'!C17</f>
        <v>0</v>
      </c>
      <c r="D4">
        <v>2026</v>
      </c>
      <c r="E4" s="6">
        <f>'Accounting Statement'!D17</f>
        <v>0</v>
      </c>
    </row>
    <row r="6" spans="4:5">
      <c r="D6" t="s">
        <v>31</v>
      </c>
      <c r="E6" s="16">
        <f>F4-C4</f>
        <v>0</v>
      </c>
    </row>
    <row r="7" spans="5:6">
      <c r="E7" s="17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2:2">
      <c r="B9" s="5" t="s">
        <v>33</v>
      </c>
    </row>
    <row r="10" spans="2:2">
      <c r="B10" s="7" t="s">
        <v>73</v>
      </c>
    </row>
    <row r="11" s="1" customFormat="1" ht="31" spans="2:6">
      <c r="B11" s="8" t="s">
        <v>34</v>
      </c>
      <c r="C11" s="8" t="s">
        <v>35</v>
      </c>
      <c r="D11" s="9" t="s">
        <v>31</v>
      </c>
      <c r="E11" s="18" t="s">
        <v>36</v>
      </c>
      <c r="F11" s="19"/>
    </row>
    <row r="12" s="2" customFormat="1" spans="1:7">
      <c r="A12" s="10"/>
      <c r="B12" s="11"/>
      <c r="C12" s="11"/>
      <c r="D12" s="11">
        <f>C12-B12</f>
        <v>0</v>
      </c>
      <c r="E12" s="20"/>
      <c r="F12" s="21"/>
      <c r="G12" s="10"/>
    </row>
    <row r="13" s="3" customFormat="1" spans="2:6">
      <c r="B13" s="12"/>
      <c r="C13" s="12"/>
      <c r="D13" s="11">
        <f t="shared" ref="D13:D18" si="0">C13-B13</f>
        <v>0</v>
      </c>
      <c r="E13" s="22"/>
      <c r="F13" s="23"/>
    </row>
    <row r="14" s="3" customFormat="1" spans="2:6">
      <c r="B14" s="12"/>
      <c r="C14" s="12"/>
      <c r="D14" s="11">
        <f t="shared" si="0"/>
        <v>0</v>
      </c>
      <c r="E14" s="22"/>
      <c r="F14" s="23"/>
    </row>
    <row r="15" s="3" customFormat="1" spans="2:6">
      <c r="B15" s="12"/>
      <c r="C15" s="12"/>
      <c r="D15" s="11">
        <f t="shared" si="0"/>
        <v>0</v>
      </c>
      <c r="E15" s="22"/>
      <c r="F15" s="23"/>
    </row>
    <row r="16" s="3" customFormat="1" spans="2:6">
      <c r="B16" s="12"/>
      <c r="C16" s="12"/>
      <c r="D16" s="11">
        <f t="shared" si="0"/>
        <v>0</v>
      </c>
      <c r="E16" s="22"/>
      <c r="F16" s="23"/>
    </row>
    <row r="17" s="3" customFormat="1" spans="2:6">
      <c r="B17" s="12"/>
      <c r="C17" s="12"/>
      <c r="D17" s="11">
        <f t="shared" si="0"/>
        <v>0</v>
      </c>
      <c r="E17" s="22"/>
      <c r="F17" s="23"/>
    </row>
    <row r="18" s="3" customFormat="1" spans="2:6">
      <c r="B18" s="12"/>
      <c r="C18" s="12"/>
      <c r="D18" s="11">
        <f t="shared" si="0"/>
        <v>0</v>
      </c>
      <c r="E18" s="22"/>
      <c r="F18" s="23"/>
    </row>
    <row r="19" spans="1:7">
      <c r="A19" s="13" t="s">
        <v>37</v>
      </c>
      <c r="B19" s="14">
        <f>SUM(B12:B18)</f>
        <v>0</v>
      </c>
      <c r="C19" s="14">
        <f>SUM(C12:C18)</f>
        <v>0</v>
      </c>
      <c r="D19" s="14">
        <f>SUM(D12:D18)</f>
        <v>0</v>
      </c>
      <c r="E19" s="24"/>
      <c r="F19" s="23"/>
      <c r="G19" s="25"/>
    </row>
    <row r="20" spans="8:8">
      <c r="H20" s="26"/>
    </row>
    <row r="21" spans="6:6">
      <c r="F21" s="25"/>
    </row>
    <row r="22" spans="1:1">
      <c r="A22" s="15" t="s">
        <v>38</v>
      </c>
    </row>
  </sheetData>
  <mergeCells count="9"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</mergeCells>
  <pageMargins left="0.7" right="0.7" top="0.75" bottom="0.75" header="0.3" footer="0.3"/>
  <pageSetup paperSize="9" scale="73" orientation="portrait"/>
  <headerFooter/>
  <customProperties>
    <customPr name="OrphanNamesChecke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' 1 . 0 '   e n c o d i n g = ' u t f - 8 ' ? > 
 < T e m p l a f y T e m p l a t e C o n f i g u r a t i o n > < ! [ C D A T A [ { " t r a n s f o r m a t i o n C o n f i g u r a t i o n s " : [ ] , " t e m p l a t e N a m e " : " b l a n k s p r e a d s h e e t " , " t e m p l a t e D e s c r i p t i o n " : " " , " e n a b l e D o c u m e n t C o n t e n t U p d a t e r " : f a l s e , " v e r s i o n " : " 2 . 0 " } ] ] > < / T e m p l a f y T e m p l a t e C o n f i g u r a t i o n > 
 
</file>

<file path=customXml/item2.xml>��< ? x m l   v e r s i o n = ' 1 . 0 '   e n c o d i n g = ' u t f - 8 ' ? > 
 < T e m p l a f y F o r m C o n f i g u r a t i o n > < ! [ C D A T A [ { " f o r m F i e l d s " : [ ] , " f o r m D a t a E n t r i e s " : [ ] } ] ] > < / T e m p l a f y F o r m C o n f i g u r a t i o n > 
 
</file>

<file path=customXml/item3.xml>��< ? x m l   v e r s i o n = ' 1 . 0 '   e n c o d i n g = ' u t f - 8 ' ? > 
 < p : p r o p e r t i e s   x m l n s : x s i = " h t t p : / / w w w . w 3 . o r g / 2 0 0 1 / X M L S c h e m a - i n s t a n c e "   x m l n s : p c = " h t t p : / / s c h e m a s . m i c r o s o f t . c o m / o f f i c e / i n f o p a t h / 2 0 0 7 / P a r t n e r C o n t r o l s "   x m l n s : p = " h t t p : / / s c h e m a s . m i c r o s o f t . c o m / o f f i c e / 2 0 0 6 / m e t a d a t a / p r o p e r t i e s " > 
   < d o c u m e n t M a n a g e m e n t > 
     < l c f 7 6 f 1 5 5 c e d 4 d d c b 4 0 9 7 1 3 4 f f 3 c 3 3 2 f   x m l n s = " 3 2 0 8 e 1 9 c - 5 b 1 7 - 4 0 9 4 - a e c 2 - 4 2 b 4 6 f 4 b 8 9 8 5 " > 
       < T e r m s   x m l n s = " h t t p : / / s c h e m a s . m i c r o s o f t . c o m / o f f i c e / i n f o p a t h / 2 0 0 7 / P a r t n e r C o n t r o l s " / > 
     < / l c f 7 6 f 1 5 5 c e d 4 d d c b 4 0 9 7 1 3 4 f f 3 c 3 3 2 f > 
     < C h e c k e d   x m l n s = " 3 2 0 8 e 1 9 c - 5 b 1 7 - 4 0 9 4 - a e c 2 - 4 2 b 4 6 f 4 b 8 9 8 5 " > f a l s e < / C h e c k e d > 
     < T a x C a t c h A l l   x s i : n i l = " t r u e "   x m l n s = " a 4 2 8 2 6 0 8 - b 3 5 5 - 4 7 6 e - 9 9 d 2 - d 7 8 3 6 1 9 2 7 f 6 3 " / > 
     < C o m m e n t   x s i : n i l = " t r u e "   x m l n s = " 3 2 0 8 e 1 9 c - 5 b 1 7 - 4 0 9 4 - a e c 2 - 4 2 b 4 6 f 4 b 8 9 8 5 " / > 
   < / d o c u m e n t M a n a g e m e n t > 
 < / p : p r o p e r t i e s > 
 
</file>

<file path=customXml/item4.xml>��< ? m s o - c o n t e n t T y p e   ? > 
 < F o r m T e m p l a t e s   x m l n s = " h t t p : / / s c h e m a s . m i c r o s o f t . c o m / s h a r e p o i n t / v 3 / c o n t e n t t y p e / f o r m s " > 
   < D i s p l a y > D o c u m e n t L i b r a r y F o r m < / D i s p l a y > 
   < E d i t > D o c u m e n t L i b r a r y F o r m < / E d i t > 
   < N e w > D o c u m e n t L i b r a r y F o r m < / N e w > 
 < / F o r m T e m p l a t e s > 
 
</file>

<file path=customXml/item5.xml>��< ? x m l   v e r s i o n = ' 1 . 0 '   e n c o d i n g = ' u t f - 8 ' ? > 
 < c t : c o n t e n t T y p e S c h e m a   m a : c o n t e n t T y p e V e r s i o n = " 1 7 "   m a : v e r s i o n I D = " d 1 c 1 8 2 b 6 a 4 5 7 0 a 4 5 6 6 a 0 b 7 b 4 7 e 3 1 5 b 6 f "   x m l n s : m a = " h t t p : / / s c h e m a s . m i c r o s o f t . c o m / o f f i c e / 2 0 0 6 / m e t a d a t a / p r o p e r t i e s / m e t a A t t r i b u t e s "   m a : c o n t e n t T y p e D e s c r i p t i o n = " C r e a t e   a   n e w   d o c u m e n t . "   c t : _ = " "   m a : c o n t e n t T y p e S c o p e = " "   m a : c o n t e n t T y p e N a m e = " D o c u m e n t "   x m l n s : c t = " h t t p : / / s c h e m a s . m i c r o s o f t . c o m / o f f i c e / 2 0 0 6 / m e t a d a t a / c o n t e n t T y p e "   m a : _ = " "   m a : c o n t e n t T y p e I D = " 0 x 0 1 0 1 0 0 D 4 4 B 6 9 A E A 7 2 F F 1 4 B B E 7 9 0 6 3 8 3 F E E D 8 7 E " > 
   < x s d : s c h e m a   m a : f i e l d s I D = " 6 f d 5 3 4 e 5 5 1 6 6 9 b 3 8 9 8 8 4 6 2 0 9 c 1 4 8 7 2 2 2 "   t a r g e t N a m e s p a c e = " h t t p : / / s c h e m a s . m i c r o s o f t . c o m / o f f i c e / 2 0 0 6 / m e t a d a t a / p r o p e r t i e s "   n s 2 : _ = " "   x m l n s : x s = " h t t p : / / w w w . w 3 . o r g / 2 0 0 1 / X M L S c h e m a "   x m l n s : x s d = " h t t p : / / w w w . w 3 . o r g / 2 0 0 1 / X M L S c h e m a "   x m l n s : n s 2 = " a 4 2 8 2 6 0 8 - b 3 5 5 - 4 7 6 e - 9 9 d 2 - d 7 8 3 6 1 9 2 7 f 6 3 "   n s 3 : _ = " "   m a : r o o t = " t r u e "   x m l n s : n s 3 = " 3 2 0 8 e 1 9 c - 5 b 1 7 - 4 0 9 4 - a e c 2 - 4 2 b 4 6 f 4 b 8 9 8 5 "   x m l n s : p = " h t t p : / / s c h e m a s . m i c r o s o f t . c o m / o f f i c e / 2 0 0 6 / m e t a d a t a / p r o p e r t i e s " > 
     < x s d : i m p o r t   n a m e s p a c e = " a 4 2 8 2 6 0 8 - b 3 5 5 - 4 7 6 e - 9 9 d 2 - d 7 8 3 6 1 9 2 7 f 6 3 " / > 
     < x s d : i m p o r t   n a m e s p a c e = " 3 2 0 8 e 1 9 c - 5 b 1 7 - 4 0 9 4 - a e c 2 - 4 2 b 4 6 f 4 b 8 9 8 5 " / > 
     < x s d : e l e m e n t   n a m e = " p r o p e r t i e s " > 
       < x s d : c o m p l e x T y p e > 
         < x s d : s e q u e n c e > 
           < x s d : e l e m e n t   n a m e = " d o c u m e n t M a n a g e m e n t " > 
             < x s d : c o m p l e x T y p e > 
               < x s d : a l l > 
                 < x s d : e l e m e n t   r e f = " n s 2 : S h a r e d W i t h U s e r s "   m i n O c c u r s = " 0 " / > 
                 < x s d : e l e m e n t   r e f = " n s 2 : S h a r e d W i t h D e t a i l s "   m i n O c c u r s = " 0 " / > 
                 < x s d : e l e m e n t   r e f = " n s 3 : M e d i a S e r v i c e M e t a d a t a "   m i n O c c u r s = " 0 " / > 
                 < x s d : e l e m e n t   r e f = " n s 3 : M e d i a S e r v i c e F a s t M e t a d a t a "   m i n O c c u r s = " 0 " / > 
                 < x s d : e l e m e n t   r e f = " n s 3 : l c f 7 6 f 1 5 5 c e d 4 d d c b 4 0 9 7 1 3 4 f f 3 c 3 3 2 f "   m i n O c c u r s = " 0 " / > 
                 < x s d : e l e m e n t   r e f = " n s 2 : T a x C a t c h A l l "   m i n O c c u r s = " 0 " / > 
                 < x s d : e l e m e n t   r e f = " n s 3 : M e d i a S e r v i c e O C R "   m i n O c c u r s = " 0 " / > 
                 < x s d : e l e m e n t   r e f = " n s 3 : M e d i a S e r v i c e G e n e r a t i o n T i m e "   m i n O c c u r s = " 0 " / > 
                 < x s d : e l e m e n t   r e f = " n s 3 : M e d i a S e r v i c e E v e n t H a s h C o d e "   m i n O c c u r s = " 0 " / > 
                 < x s d : e l e m e n t   r e f = " n s 3 : M e d i a S e r v i c e D a t e T a k e n "   m i n O c c u r s = " 0 " / > 
                 < x s d : e l e m e n t   r e f = " n s 3 : M e d i a S e r v i c e L o c a t i o n "   m i n O c c u r s = " 0 " / > 
                 < x s d : e l e m e n t   r e f = " n s 3 : C h e c k e d " / > 
                 < x s d : e l e m e n t   r e f = " n s 3 : M e d i a S e r v i c e O b j e c t D e t e c t o r V e r s i o n s "   m i n O c c u r s = " 0 " / > 
                 < x s d : e l e m e n t   r e f = " n s 3 : M e d i a L e n g t h I n S e c o n d s "   m i n O c c u r s = " 0 " / > 
                 < x s d : e l e m e n t   r e f = " n s 3 : M e d i a S e r v i c e S e a r c h P r o p e r t i e s "   m i n O c c u r s = " 0 " / > 
                 < x s d : e l e m e n t   r e f = " n s 3 : C o m m e n t "   m i n O c c u r s = " 0 " / > 
               < / x s d : a l l > 
             < / x s d : c o m p l e x T y p e > 
           < / x s d : e l e m e n t > 
         < / x s d : s e q u e n c e > 
       < / x s d : c o m p l e x T y p e > 
     < / x s d : e l e m e n t > 
   < / x s d : s c h e m a > 
   < x s d : s c h e m a   t a r g e t N a m e s p a c e = " a 4 2 8 2 6 0 8 - b 3 5 5 - 4 7 6 e - 9 9 d 2 - d 7 8 3 6 1 9 2 7 f 6 3 "   e l e m e n t F o r m D e f a u l t = " q u a l i f i e d "   x m l n s : x s = " h t t p : / / w w w . w 3 . o r g / 2 0 0 1 / X M L S c h e m a "   x m l n s : x s d = " h t t p : / / w w w . w 3 . o r g / 2 0 0 1 / X M L S c h e m a "   x m l n s : p c = " h t t p : / / s c h e m a s . m i c r o s o f t . c o m / o f f i c e / i n f o p a t h / 2 0 0 7 / P a r t n e r C o n t r o l s "   x m l n s : d m s = " h t t p : / / s c h e m a s . m i c r o s o f t . c o m / o f f i c e / 2 0 0 6 / d o c u m e n t M a n a g e m e n t / t y p e s " > 
     < x s d : i m p o r t   n a m e s p a c e = " h t t p : / / s c h e m a s . m i c r o s o f t . c o m / o f f i c e / 2 0 0 6 / d o c u m e n t M a n a g e m e n t / t y p e s " / > 
     < x s d : i m p o r t   n a m e s p a c e = " h t t p : / / s c h e m a s . m i c r o s o f t . c o m / o f f i c e / i n f o p a t h / 2 0 0 7 / P a r t n e r C o n t r o l s " / > 
     < x s d : e l e m e n t   m a : r e a d O n l y = " t r u e "   m a : i n d e x = " 8 "   m a : i n t e r n a l N a m e = " S h a r e d W i t h U s e r s "   n a m e = " S h a r e d W i t h U s e r s "   m a : d i s p l a y N a m e = " S h a r e d   W i t h "   n i l l a b l e = " t r u e " > 
       < x s d : c o m p l e x T y p e > 
         < x s d : c o m p l e x C o n t e n t > 
           < x s d : e x t e n s i o n   b a s e = " d m s : U s e r M u l t i " > 
             < x s d : s e q u e n c e > 
               < x s d : e l e m e n t   m i n O c c u r s = " 0 "   m a x O c c u r s = " u n b o u n d e d "   n a m e = " U s e r I n f o " > 
                 < x s d : c o m p l e x T y p e > 
                   < x s d : s e q u e n c e > 
                     < x s d : e l e m e n t   m i n O c c u r s = " 0 "   n a m e = " D i s p l a y N a m e "   t y p e = " x s d : s t r i n g " / > 
                     < x s d : e l e m e n t   m i n O c c u r s = " 0 "   n a m e = " A c c o u n t I d "   t y p e = " d m s : U s e r I d "   n i l l a b l e = " t r u e " / > 
                     < x s d : e l e m e n t   m i n O c c u r s = " 0 "   n a m e = " A c c o u n t T y p e "   t y p e = " x s d : s t r i n g " / > 
                   < / x s d : s e q u e n c e > 
                 < / x s d : c o m p l e x T y p e > 
               < / x s d : e l e m e n t > 
             < / x s d : s e q u e n c e > 
           < / x s d : e x t e n s i o n > 
         < / x s d : c o m p l e x C o n t e n t > 
       < / x s d : c o m p l e x T y p e > 
     < / x s d : e l e m e n t > 
     < x s d : e l e m e n t   m a : r e a d O n l y = " t r u e "   m a : i n d e x = " 9 "   m a : i n t e r n a l N a m e = " S h a r e d W i t h D e t a i l s "   n a m e = " S h a r e d W i t h D e t a i l s "   m a : d i s p l a y N a m e = " S h a r e d   W i t h   D e t a i l s "   n i l l a b l e = " t r u e " > 
       < x s d : s i m p l e T y p e > 
         < x s d : r e s t r i c t i o n   b a s e = " d m s : N o t e " > 
           < x s d : m a x L e n g t h   v a l u e = " 2 5 5 " / > 
         < / x s d : r e s t r i c t i o n > 
       < / x s d : s i m p l e T y p e > 
     < / x s d : e l e m e n t > 
     < x s d : e l e m e n t   m a : h i d d e n = " t r u e "   m a : i n d e x = " 1 4 "   m a : i n t e r n a l N a m e = " T a x C a t c h A l l "   n a m e = " T a x C a t c h A l l "   m a : d i s p l a y N a m e = " T a x o n o m y   C a t c h   A l l   C o l u m n "   m a : w e b = " a 4 2 8 2 6 0 8 - b 3 5 5 - 4 7 6 e - 9 9 d 2 - d 7 8 3 6 1 9 2 7 f 6 3 "   n i l l a b l e = " t r u e "   m a : l i s t = " { 3 3 8 7 f 5 5 7 - b 6 9 a - 4 c 5 8 - 9 8 3 d - 5 b 5 5 e a 6 2 c 1 3 8 } "   m a : s h o w F i e l d = " C a t c h A l l D a t a " > 
       < x s d : c o m p l e x T y p e > 
         < x s d : c o m p l e x C o n t e n t > 
           < x s d : e x t e n s i o n   b a s e = " d m s : M u l t i C h o i c e L o o k u p " > 
             < x s d : s e q u e n c e > 
               < x s d : e l e m e n t   m a x O c c u r s = " u n b o u n d e d "   m i n O c c u r s = " 0 "   n a m e = " V a l u e "   t y p e = " d m s : L o o k u p "   n i l l a b l e = " t r u e " / > 
             < / x s d : s e q u e n c e > 
           < / x s d : e x t e n s i o n > 
         < / x s d : c o m p l e x C o n t e n t > 
       < / x s d : c o m p l e x T y p e > 
     < / x s d : e l e m e n t > 
   < / x s d : s c h e m a > 
   < x s d : s c h e m a   t a r g e t N a m e s p a c e = " 3 2 0 8 e 1 9 c - 5 b 1 7 - 4 0 9 4 - a e c 2 - 4 2 b 4 6 f 4 b 8 9 8 5 "   e l e m e n t F o r m D e f a u l t = " q u a l i f i e d "   x m l n s : x s = " h t t p : / / w w w . w 3 . o r g / 2 0 0 1 / X M L S c h e m a "   x m l n s : x s d = " h t t p : / / w w w . w 3 . o r g / 2 0 0 1 / X M L S c h e m a "   x m l n s : p c = " h t t p : / / s c h e m a s . m i c r o s o f t . c o m / o f f i c e / i n f o p a t h / 2 0 0 7 / P a r t n e r C o n t r o l s "   x m l n s : d m s = " h t t p : / / s c h e m a s . m i c r o s o f t . c o m / o f f i c e / 2 0 0 6 / d o c u m e n t M a n a g e m e n t / t y p e s " > 
     < x s d : i m p o r t   n a m e s p a c e = " h t t p : / / s c h e m a s . m i c r o s o f t . c o m / o f f i c e / 2 0 0 6 / d o c u m e n t M a n a g e m e n t / t y p e s " / > 
     < x s d : i m p o r t   n a m e s p a c e = " h t t p : / / s c h e m a s . m i c r o s o f t . c o m / o f f i c e / i n f o p a t h / 2 0 0 7 / P a r t n e r C o n t r o l s " / > 
     < x s d : e l e m e n t   m a : r e a d O n l y = " t r u e "   m a : h i d d e n = " t r u e "   m a : i n d e x = " 1 0 "   m a : i n t e r n a l N a m e = " M e d i a S e r v i c e M e t a d a t a "   n a m e = " M e d i a S e r v i c e M e t a d a t a "   m a : d i s p l a y N a m e = " M e d i a S e r v i c e M e t a d a t a "   n i l l a b l e = " t r u e " > 
       < x s d : s i m p l e T y p e > 
         < x s d : r e s t r i c t i o n   b a s e = " d m s : N o t e " / > 
       < / x s d : s i m p l e T y p e > 
     < / x s d : e l e m e n t > 
     < x s d : e l e m e n t   m a : r e a d O n l y = " t r u e "   m a : h i d d e n = " t r u e "   m a : i n d e x = " 1 1 "   m a : i n t e r n a l N a m e = " M e d i a S e r v i c e F a s t M e t a d a t a "   n a m e = " M e d i a S e r v i c e F a s t M e t a d a t a "   m a : d i s p l a y N a m e = " M e d i a S e r v i c e F a s t M e t a d a t a "   n i l l a b l e = " t r u e " > 
       < x s d : s i m p l e T y p e > 
         < x s d : r e s t r i c t i o n   b a s e = " d m s : N o t e " / > 
       < / x s d : s i m p l e T y p e > 
     < / x s d : e l e m e n t > 
     < x s d : e l e m e n t   m a : r e a d O n l y = " f a l s e "   m a : f i e l d I d = " { 5 c f 7 6 f 1 5 - 5 c e d - 4 d d c - b 4 0 9 - 7 1 3 4 f f 3 c 3 3 2 f } "   m a : t a x o n o m y F i e l d N a m e = " M e d i a S e r v i c e I m a g e T a g s "   m a : i n d e x = " 1 3 "   m a : i n t e r n a l N a m e = " l c f 7 6 f 1 5 5 c e d 4 d d c b 4 0 9 7 1 3 4 f f 3 c 3 3 2 f "   m a : o p e n = " t r u e "   m a : i s K e y w o r d = " f a l s e "   n a m e = " l c f 7 6 f 1 5 5 c e d 4 d d c b 4 0 9 7 1 3 4 f f 3 c 3 3 2 f "   m a : t a x o n o m y = " t r u e "   m a : t a x o n o m y M u l t i = " t r u e "   m a : s s p I d = " f d 5 f d d 1 8 - c 9 b 7 - 4 c 1 0 - b 2 5 2 - 0 7 d 2 a 2 8 1 9 1 e c "   m a : d i s p l a y N a m e = " I m a g e   T a g s "   m a : a n c h o r I d = " f b a 5 4 f b 3 - c 3 e 1 - f e 8 1 - a 7 7 6 - c a 4 b 6 9 1 4 8 c 4 d "   n i l l a b l e = " t r u e "   m a : t e r m S e t I d = " 0 9 8 1 4 c d 3 - 5 6 8 e - f e 9 0 - 9 8 1 4 - 8 d 6 2 1 f f 8 f b 8 4 " > 
       < x s d : c o m p l e x T y p e > 
         < x s d : s e q u e n c e > 
           < x s d : e l e m e n t   r e f = " p c : T e r m s "   m i n O c c u r s = " 0 "   m a x O c c u r s = " 1 " / > 
         < / x s d : s e q u e n c e > 
       < / x s d : c o m p l e x T y p e > 
     < / x s d : e l e m e n t > 
     < x s d : e l e m e n t   m a : r e a d O n l y = " t r u e "   m a : i n d e x = " 1 5 "   m a : i n t e r n a l N a m e = " M e d i a S e r v i c e O C R "   n a m e = " M e d i a S e r v i c e O C R "   m a : d i s p l a y N a m e = " E x t r a c t e d   T e x t "   n i l l a b l e = " t r u e " > 
       < x s d : s i m p l e T y p e > 
         < x s d : r e s t r i c t i o n   b a s e = " d m s : N o t e " > 
           < x s d : m a x L e n g t h   v a l u e = " 2 5 5 " / > 
         < / x s d : r e s t r i c t i o n > 
       < / x s d : s i m p l e T y p e > 
     < / x s d : e l e m e n t > 
     < x s d : e l e m e n t   m a : r e a d O n l y = " t r u e "   m a : h i d d e n = " t r u e "   m a : i n d e x = " 1 6 "   m a : i n t e r n a l N a m e = " M e d i a S e r v i c e G e n e r a t i o n T i m e "   n a m e = " M e d i a S e r v i c e G e n e r a t i o n T i m e "   m a : d i s p l a y N a m e = " M e d i a S e r v i c e G e n e r a t i o n T i m e "   n i l l a b l e = " t r u e " > 
       < x s d : s i m p l e T y p e > 
         < x s d : r e s t r i c t i o n   b a s e = " d m s : T e x t " / > 
       < / x s d : s i m p l e T y p e > 
     < / x s d : e l e m e n t > 
     < x s d : e l e m e n t   m a : r e a d O n l y = " t r u e "   m a : h i d d e n = " t r u e "   m a : i n d e x = " 1 7 "   m a : i n t e r n a l N a m e = " M e d i a S e r v i c e E v e n t H a s h C o d e "   n a m e = " M e d i a S e r v i c e E v e n t H a s h C o d e "   m a : d i s p l a y N a m e = " M e d i a S e r v i c e E v e n t H a s h C o d e "   n i l l a b l e = " t r u e " > 
       < x s d : s i m p l e T y p e > 
         < x s d : r e s t r i c t i o n   b a s e = " d m s : T e x t " / > 
       < / x s d : s i m p l e T y p e > 
     < / x s d : e l e m e n t > 
     < x s d : e l e m e n t   m a : r e a d O n l y = " t r u e "   m a : h i d d e n = " t r u e "   m a : i n d e x e d = " t r u e "   m a : i n d e x = " 1 8 "   m a : i n t e r n a l N a m e = " M e d i a S e r v i c e D a t e T a k e n "   n a m e = " M e d i a S e r v i c e D a t e T a k e n "   m a : d i s p l a y N a m e = " M e d i a S e r v i c e D a t e T a k e n "   n i l l a b l e = " t r u e " > 
       < x s d : s i m p l e T y p e > 
         < x s d : r e s t r i c t i o n   b a s e = " d m s : T e x t " / > 
       < / x s d : s i m p l e T y p e > 
     < / x s d : e l e m e n t > 
     < x s d : e l e m e n t   m a : r e a d O n l y = " t r u e "   m a : i n d e x e d = " t r u e "   m a : i n d e x = " 1 9 "   m a : i n t e r n a l N a m e = " M e d i a S e r v i c e L o c a t i o n "   n a m e = " M e d i a S e r v i c e L o c a t i o n "   m a : d i s p l a y N a m e = " L o c a t i o n "   n i l l a b l e = " t r u e " > 
       < x s d : s i m p l e T y p e > 
         < x s d : r e s t r i c t i o n   b a s e = " d m s : T e x t " / > 
       < / x s d : s i m p l e T y p e > 
     < / x s d : e l e m e n t > 
     < x s d : e l e m e n t   m a : i n d e x e d = " t r u e "   m a : f o r m a t = " D r o p d o w n "   m a : i n d e x = " 2 0 "   m a : i n t e r n a l N a m e = " C h e c k e d "   n a m e = " C h e c k e d "   m a : d i s p l a y N a m e = " C h e c k e d "   m a : d e f a u l t = " 0 " > 
       < x s d : s i m p l e T y p e > 
         < x s d : r e s t r i c t i o n   b a s e = " d m s : B o o l e a n " / > 
       < / x s d : s i m p l e T y p e > 
     < / x s d : e l e m e n t > 
     < x s d : e l e m e n t   m a : r e a d O n l y = " t r u e "   m a : h i d d e n = " t r u e "   m a : i n d e x e d = " t r u e "   m a : i n d e x = " 2 1 "   m a : i n t e r n a l N a m e = " M e d i a S e r v i c e O b j e c t D e t e c t o r V e r s i o n s "   n a m e = " M e d i a S e r v i c e O b j e c t D e t e c t o r V e r s i o n s "   m a : d i s p l a y N a m e = " M e d i a S e r v i c e O b j e c t D e t e c t o r V e r s i o n s "   n i l l a b l e = " t r u e " > 
       < x s d : s i m p l e T y p e > 
         < x s d : r e s t r i c t i o n   b a s e = " d m s : T e x t " / > 
       < / x s d : s i m p l e T y p e > 
     < / x s d : e l e m e n t > 
     < x s d : e l e m e n t   m a : r e a d O n l y = " t r u e "   m a : h i d d e n = " t r u e "   m a : i n d e x = " 2 2 "   m a : i n t e r n a l N a m e = " M e d i a L e n g t h I n S e c o n d s "   n a m e = " M e d i a L e n g t h I n S e c o n d s "   m a : d i s p l a y N a m e = " M e d i a L e n g t h I n S e c o n d s "   n i l l a b l e = " t r u e " > 
       < x s d : s i m p l e T y p e > 
         < x s d : r e s t r i c t i o n   b a s e = " d m s : U n k n o w n " / > 
       < / x s d : s i m p l e T y p e > 
     < / x s d : e l e m e n t > 
     < x s d : e l e m e n t   m a : r e a d O n l y = " t r u e "   m a : h i d d e n = " t r u e "   m a : i n d e x = " 2 3 "   m a : i n t e r n a l N a m e = " M e d i a S e r v i c e S e a r c h P r o p e r t i e s "   n a m e = " M e d i a S e r v i c e S e a r c h P r o p e r t i e s "   m a : d i s p l a y N a m e = " M e d i a S e r v i c e S e a r c h P r o p e r t i e s "   n i l l a b l e = " t r u e " > 
       < x s d : s i m p l e T y p e > 
         < x s d : r e s t r i c t i o n   b a s e = " d m s : N o t e " / > 
       < / x s d : s i m p l e T y p e > 
     < / x s d : e l e m e n t > 
     < x s d : e l e m e n t   m a : f o r m a t = " D r o p d o w n "   m a : i n d e x = " 2 4 "   m a : i n t e r n a l N a m e = " C o m m e n t "   n a m e = " C o m m e n t "   m a : d i s p l a y N a m e = " C o m m e n t "   n i l l a b l e = " t r u e " > 
       < x s d : s i m p l e T y p e > 
         < x s d : r e s t r i c t i o n   b a s e = " d m s : T e x t " > 
           < x s d : m a x L e n g t h   v a l u e = " 2 5 5 " / > 
         < / x s d : r e s t r i c t i o n > 
       < / x s d : s i m p l e T y p e > 
     < / x s d : e l e m e n t > 
   < / x s d : s c h e m a > 
   < x s d : s c h e m a   t a r g e t N a m e s p a c e = " h t t p : / / s c h e m a s . o p e n x m l f o r m a t s . o r g / p a c k a g e / 2 0 0 6 / m e t a d a t a / c o r e - p r o p e r t i e s "   x m l n s : x s i = " h t t p : / / w w w . w 3 . o r g / 2 0 0 1 / X M L S c h e m a - i n s t a n c e "   x m l n s : d c t e r m s = " h t t p : / / p u r l . o r g / d c / t e r m s / "   e l e m e n t F o r m D e f a u l t = " q u a l i f i e d "   a t t r i b u t e F o r m D e f a u l t = " u n q u a l i f i e d "   x m l n s : x s d = " h t t p : / / w w w . w 3 . o r g / 2 0 0 1 / X M L S c h e m a "   x m l n s : o d o c = " h t t p : / / s c h e m a s . m i c r o s o f t . c o m / i n t e r n a l / o b d "   x m l n s = " h t t p : / / s c h e m a s . o p e n x m l f o r m a t s . o r g / p a c k a g e / 2 0 0 6 / m e t a d a t a / c o r e - p r o p e r t i e s "   b l o c k D e f a u l t = " # a l l "   x m l n s : d c = " h t t p : / / p u r l . o r g / d c / e l e m e n t s / 1 . 1 / " > 
     < x s d : i m p o r t   n a m e s p a c e = " h t t p : / / p u r l . o r g / d c / e l e m e n t s / 1 . 1 / "   s c h e m a L o c a t i o n = " h t t p : / / d u b l i n c o r e . o r g / s c h e m a s / x m l s / q d c / 2 0 0 3 / 0 4 / 0 2 / d c . x s d " / > 
     < x s d : i m p o r t   n a m e s p a c e = " h t t p : / / p u r l . o r g / d c / t e r m s / "   s c h e m a L o c a t i o n = " h t t p : / / d u b l i n c o r e . o r g / s c h e m a s / x m l s / q d c / 2 0 0 3 / 0 4 / 0 2 / d c t e r m s . x s d " / > 
     < x s d : e l e m e n t   n a m e = " c o r e P r o p e r t i e s "   t y p e = " C T _ c o r e P r o p e r t i e s " / > 
     < x s d : c o m p l e x T y p e   n a m e = " C T _ c o r e P r o p e r t i e s " > 
       < x s d : a l l > 
         < x s d : e l e m e n t   r e f = " d c : c r e a t o r "   m i n O c c u r s = " 0 "   m a x O c c u r s = " 1 " / > 
         < x s d : e l e m e n t   r e f = " d c t e r m s : c r e a t e d "   m i n O c c u r s = " 0 "   m a x O c c u r s = " 1 " / > 
         < x s d : e l e m e n t   r e f = " d c : i d e n t i f i e r "   m i n O c c u r s = " 0 "   m a x O c c u r s = " 1 " / > 
         < x s d : e l e m e n t   m i n O c c u r s = " 0 "   m a x O c c u r s = " 1 "   m a : i n d e x = " 0 "   n a m e = " c o n t e n t T y p e "   t y p e = " x s d : s t r i n g "   m a : d i s p l a y N a m e = " C o n t e n t   T y p e " / > 
         < x s d : e l e m e n t   r e f = " d c : t i t l e "   m i n O c c u r s = " 0 "   m a x O c c u r s = " 1 "   m a : i n d e x = " 4 "   m a : d i s p l a y N a m e = " T i t l e " / > 
         < x s d : e l e m e n t   r e f = " d c : s u b j e c t "   m i n O c c u r s = " 0 "   m a x O c c u r s = " 1 " / > 
         < x s d : e l e m e n t   r e f = " d c : d e s c r i p t i o n "   m i n O c c u r s = " 0 "   m a x O c c u r s = " 1 " / > 
         < x s d : e l e m e n t   m i n O c c u r s = " 0 "   m a x O c c u r s = " 1 "   n a m e = " k e y w o r d s "   t y p e = " x s d : s t r i n g " / > 
         < x s d : e l e m e n t   r e f = " d c : l a n g u a g e "   m i n O c c u r s = " 0 "   m a x O c c u r s = " 1 " / > 
         < x s d : e l e m e n t   m i n O c c u r s = " 0 "   m a x O c c u r s = " 1 "   n a m e = " c a t e g o r y "   t y p e = " x s d : s t r i n g " / > 
         < x s d : e l e m e n t   m i n O c c u r s = " 0 "   m a x O c c u r s = " 1 "   n a m e = " v e r s i o n "   t y p e = " x s d : s t r i n g " / > 
         < x s d : e l e m e n t   m i n O c c u r s = " 0 "   m a x O c c u r s = " 1 "   n a m e = " r e v i s i o n "   t y p e = " x s d : s t r i n g " > 
           < x s d : a n n o t a t i o n > 
             < x s d : d o c u m e n t a t i o n > & # x d ; 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 r e v i s i o n . & # x d ; 
                                         < / x s d : d o c u m e n t a t i o n > 
           < / x s d : a n n o t a t i o n > 
         < / x s d : e l e m e n t > 
         < x s d : e l e m e n t   m i n O c c u r s = " 0 "   m a x O c c u r s = " 1 "   n a m e = " l a s t M o d i f i e d B y "   t y p e = " x s d : s t r i n g " / > 
         < x s d : e l e m e n t   r e f = " d c t e r m s : m o d i f i e d "   m i n O c c u r s = " 0 "   m a x O c c u r s = " 1 " / > 
         < x s d : e l e m e n t   m i n O c c u r s = " 0 "   m a x O c c u r s = " 1 "   n a m e = " c o n t e n t S t a t u s "   t y p e = " x s d : s t r i n g " / > 
       < / x s d : a l l > 
     < / x s d : c o m p l e x T y p e > 
   < / x s d : s c h e m a > 
   < x s : s c h e m a   t a r g e t N a m e s p a c e = " h t t p : / / s c h e m a s . m i c r o s o f t . c o m / o f f i c e / i n f o p a t h / 2 0 0 7 / P a r t n e r C o n t r o l s "   e l e m e n t F o r m D e f a u l t = " q u a l i f i e d "   x m l n s : x s = " h t t p : / / w w w . w 3 . o r g / 2 0 0 1 / X M L S c h e m a "   a t t r i b u t e F o r m D e f a u l t = " u n q u a l i f i e d "   x m l n s : p c = " h t t p : / / s c h e m a s . m i c r o s o f t . c o m / o f f i c e / i n f o p a t h / 2 0 0 7 / P a r t n e r C o n t r o l s " > 
     < x s : e l e m e n t   n a m e = " P e r s o n " > 
       < x s : c o m p l e x T y p e > 
         < x s : s e q u e n c e > 
           < x s : e l e m e n t   r e f = " p c : D i s p l a y N a m e "   m i n O c c u r s = " 0 " / > 
           < x s : e l e m e n t   r e f = " p c : A c c o u n t I d "   m i n O c c u r s = " 0 " / > 
           < x s : e l e m e n t   r e f = " p c : A c c o u n t T y p e "   m i n O c c u r s = " 0 " / > 
         < / x s : s e q u e n c e > 
       < / x s : c o m p l e x T y p e > 
     < / x s : e l e m e n t > 
     < x s : e l e m e n t   n a m e = " D i s p l a y N a m e "   t y p e = " x s : s t r i n g " / > 
     < x s : e l e m e n t   n a m e = " A c c o u n t I d "   t y p e = " x s : s t r i n g " / > 
     < x s : e l e m e n t   n a m e = " A c c o u n t T y p e "   t y p e = " x s : s t r i n g " / > 
     < x s : e l e m e n t   n a m e = " B D C A s s o c i a t e d E n t i t y " > 
       < x s : c o m p l e x T y p e > 
         < x s : s e q u e n c e > 
           < x s : e l e m e n t   r e f = " p c : B D C E n t i t y "   m i n O c c u r s = " 0 "   m a x O c c u r s = " u n b o u n d e d " / > 
         < / x s : s e q u e n c e > 
         < x s : a t t r i b u t e   r e f = " p c : E n t i t y N a m e s p a c e " / > 
         < x s : a t t r i b u t e   r e f = " p c : E n t i t y N a m e " / > 
         < x s : a t t r i b u t e   r e f = " p c : S y s t e m I n s t a n c e N a m e " / > 
         < x s : a t t r i b u t e   r e f = " p c : A s s o c i a t i o n N a m e " / > 
       < / x s : c o m p l e x T y p e > 
     < / x s : e l e m e n t > 
     < x s : a t t r i b u t e   n a m e = " E n t i t y N a m e s p a c e "   t y p e = " x s : s t r i n g " / > 
     < x s : a t t r i b u t e   n a m e = " E n t i t y N a m e "   t y p e = " x s : s t r i n g " / > 
     < x s : a t t r i b u t e   n a m e = " S y s t e m I n s t a n c e N a m e "   t y p e = " x s : s t r i n g " / > 
     < x s : a t t r i b u t e   n a m e = " A s s o c i a t i o n N a m e "   t y p e = " x s : s t r i n g " / > 
     < x s : e l e m e n t   n a m e = " B D C E n t i t y " > 
       < x s : c o m p l e x T y p e > 
         < x s : s e q u e n c e > 
           < x s : e l e m e n t   r e f = " p c : E n t i t y D i s p l a y N a m e "   m i n O c c u r s = " 0 " / > 
           < x s : e l e m e n t   r e f = " p c : E n t i t y I n s t a n c e R e f e r e n c e "   m i n O c c u r s = " 0 " / > 
           < x s : e l e m e n t   r e f = " p c : E n t i t y I d 1 "   m i n O c c u r s = " 0 " / > 
           < x s : e l e m e n t   r e f = " p c : E n t i t y I d 2 "   m i n O c c u r s = " 0 " / > 
           < x s : e l e m e n t   r e f = " p c : E n t i t y I d 3 "   m i n O c c u r s = " 0 " / > 
           < x s : e l e m e n t   r e f = " p c : E n t i t y I d 4 "   m i n O c c u r s = " 0 " / > 
           < x s : e l e m e n t   r e f = " p c : E n t i t y I d 5 "   m i n O c c u r s = " 0 " / > 
         < / x s : s e q u e n c e > 
       < / x s : c o m p l e x T y p e > 
     < / x s : e l e m e n t > 
     < x s : e l e m e n t   n a m e = " E n t i t y D i s p l a y N a m e "   t y p e = " x s : s t r i n g " / > 
     < x s : e l e m e n t   n a m e = " E n t i t y I n s t a n c e R e f e r e n c e "   t y p e = " x s : s t r i n g " / > 
     < x s : e l e m e n t   n a m e = " E n t i t y I d 1 "   t y p e = " x s : s t r i n g " / > 
     < x s : e l e m e n t   n a m e = " E n t i t y I d 2 "   t y p e = " x s : s t r i n g " / > 
     < x s : e l e m e n t   n a m e = " E n t i t y I d 3 "   t y p e = " x s : s t r i n g " / > 
     < x s : e l e m e n t   n a m e = " E n t i t y I d 4 "   t y p e = " x s : s t r i n g " / > 
     < x s : e l e m e n t   n a m e = " E n t i t y I d 5 "   t y p e = " x s : s t r i n g " / > 
     < x s : e l e m e n t   n a m e = " T e r m s " > 
       < x s : c o m p l e x T y p e > 
         < x s : s e q u e n c e > 
           < x s : e l e m e n t   r e f = " p c : T e r m I n f o "   m i n O c c u r s = " 0 "   m a x O c c u r s = " u n b o u n d e d " / > 
         < / x s : s e q u e n c e > 
       < / x s : c o m p l e x T y p e > 
     < / x s : e l e m e n t > 
     < x s : e l e m e n t   n a m e = " T e r m I n f o " > 
       < x s : c o m p l e x T y p e > 
         < x s : s e q u e n c e > 
           < x s : e l e m e n t   r e f = " p c : T e r m N a m e "   m i n O c c u r s = " 0 " / > 
           < x s : e l e m e n t   r e f = " p c : T e r m I d "   m i n O c c u r s = " 0 " / > 
         < / x s : s e q u e n c e > 
       < / x s : c o m p l e x T y p e > 
     < / x s : e l e m e n t > 
     < x s : e l e m e n t   n a m e = " T e r m N a m e "   t y p e = " x s : s t r i n g " / > 
     < x s : e l e m e n t   n a m e = " T e r m I d "   t y p e = " x s : s t r i n g " / > 
   < / x s : s c h e m a > 
 < / c t : c o n t e n t T y p e S c h e m a > 
 
</file>

<file path=customXml/itemProps1.xml><?xml version="1.0" encoding="utf-8"?>
<ds:datastoreItem xmlns:ds="http://schemas.openxmlformats.org/officeDocument/2006/customXml" ds:itemID="{3F1AD0D3-C2B2-41A7-8D84-5B653192951F}">
  <ds:schemaRefs/>
</ds:datastoreItem>
</file>

<file path=customXml/itemProps2.xml><?xml version="1.0" encoding="utf-8"?>
<ds:datastoreItem xmlns:ds="http://schemas.openxmlformats.org/officeDocument/2006/customXml" ds:itemID="{460E185F-155A-4A0D-81DB-4F839B431F71}">
  <ds:schemaRefs/>
</ds:datastoreItem>
</file>

<file path=customXml/itemProps3.xml><?xml version="1.0" encoding="utf-8"?>
<ds:datastoreItem xmlns:ds="http://schemas.openxmlformats.org/officeDocument/2006/customXml" ds:itemID="{552E45BF-1979-4772-91CA-25B57A9F0992}">
  <ds:schemaRefs/>
</ds:datastoreItem>
</file>

<file path=customXml/itemProps4.xml><?xml version="1.0" encoding="utf-8"?>
<ds:datastoreItem xmlns:ds="http://schemas.openxmlformats.org/officeDocument/2006/customXml" ds:itemID="{ADEC4ECC-74D1-4879-B641-E330CD1A3353}">
  <ds:schemaRefs/>
</ds:datastoreItem>
</file>

<file path=customXml/itemProps5.xml><?xml version="1.0" encoding="utf-8"?>
<ds:datastoreItem xmlns:ds="http://schemas.openxmlformats.org/officeDocument/2006/customXml" ds:itemID="{84496519-62B0-4F02-A8E8-83B8AE82AE0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louise.webb</cp:lastModifiedBy>
  <dcterms:created xsi:type="dcterms:W3CDTF">2023-03-10T10:35:00Z</dcterms:created>
  <dcterms:modified xsi:type="dcterms:W3CDTF">2026-04-29T23:03:30Z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  <property fmtid="{D5CDD505-2E9C-101B-9397-08002B2CF9AE}" pid="7" name="ContentTypeId">
    <vt:lpwstr>0x010100D44B69AEA72FF14BBE7906383FEED87E</vt:lpwstr>
  </property>
  <property fmtid="{D5CDD505-2E9C-101B-9397-08002B2CF9AE}" pid="8" name="MediaServiceImageTags">
    <vt:lpwstr/>
  </property>
  <property fmtid="{D5CDD505-2E9C-101B-9397-08002B2CF9AE}" pid="9" name="ICV">
    <vt:lpwstr>926BD976F6C42CF03379F26908EE4FA6_43</vt:lpwstr>
  </property>
  <property fmtid="{D5CDD505-2E9C-101B-9397-08002B2CF9AE}" pid="10" name="KSOProductBuildVer">
    <vt:lpwstr>1033-12.1.23155.23155</vt:lpwstr>
  </property>
</Properties>
</file>